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bookViews>
    <workbookView xWindow="0" yWindow="0" windowWidth="21570" windowHeight="8055" tabRatio="612"/>
  </bookViews>
  <sheets>
    <sheet name="Sheet1" sheetId="1" r:id="rId1"/>
  </sheets>
  <definedNames>
    <definedName name="_xlnm.Print_Area" localSheetId="0">Sheet1!$A$1:$H$247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1" i="1" l="1"/>
  <c r="C239" i="1"/>
  <c r="C238" i="1"/>
  <c r="C236" i="1"/>
  <c r="B234" i="1"/>
  <c r="C234" i="1"/>
  <c r="C233" i="1"/>
  <c r="C229" i="1"/>
  <c r="C227" i="1"/>
  <c r="C226" i="1"/>
  <c r="C225" i="1"/>
  <c r="C224" i="1"/>
  <c r="C223" i="1"/>
  <c r="C222" i="1"/>
  <c r="C221" i="1"/>
  <c r="C162" i="1"/>
  <c r="C161" i="1"/>
  <c r="C160" i="1"/>
  <c r="C159" i="1"/>
  <c r="C158" i="1"/>
  <c r="C157" i="1"/>
  <c r="C156" i="1"/>
  <c r="C146" i="1"/>
  <c r="C145" i="1"/>
  <c r="B145" i="1"/>
  <c r="C143" i="1"/>
  <c r="C142" i="1"/>
  <c r="C141" i="1"/>
  <c r="C140" i="1"/>
  <c r="C139" i="1"/>
  <c r="C46" i="1"/>
  <c r="B46" i="1"/>
  <c r="C19" i="1"/>
  <c r="C22" i="1"/>
  <c r="B222" i="1" l="1"/>
  <c r="B223" i="1" s="1"/>
  <c r="B157" i="1"/>
  <c r="B158" i="1" s="1"/>
  <c r="B159" i="1" s="1"/>
  <c r="B160" i="1" s="1"/>
  <c r="B161" i="1" s="1"/>
  <c r="B162" i="1" s="1"/>
  <c r="B163" i="1" s="1"/>
  <c r="B140" i="1"/>
  <c r="B141" i="1" s="1"/>
  <c r="B142" i="1" s="1"/>
  <c r="B143" i="1" s="1"/>
  <c r="B144" i="1" s="1"/>
  <c r="C144" i="1" s="1"/>
  <c r="B146" i="1" s="1"/>
  <c r="C163" i="1" l="1"/>
  <c r="B164" i="1" s="1"/>
  <c r="C164" i="1" s="1"/>
  <c r="B147" i="1"/>
  <c r="C147" i="1" s="1"/>
  <c r="B235" i="1"/>
  <c r="C235" i="1" s="1"/>
  <c r="B236" i="1" s="1"/>
  <c r="B224" i="1"/>
  <c r="B225" i="1"/>
  <c r="B226" i="1" s="1"/>
  <c r="C209" i="1"/>
  <c r="B210" i="1" s="1"/>
  <c r="C210" i="1" s="1"/>
  <c r="B211" i="1" s="1"/>
  <c r="C211" i="1" s="1"/>
  <c r="B212" i="1" s="1"/>
  <c r="C212" i="1" s="1"/>
  <c r="B213" i="1" s="1"/>
  <c r="C213" i="1" s="1"/>
  <c r="B214" i="1" s="1"/>
  <c r="C214" i="1" s="1"/>
  <c r="B215" i="1" s="1"/>
  <c r="B237" i="1" l="1"/>
  <c r="B227" i="1"/>
  <c r="C215" i="1"/>
  <c r="B216" i="1" s="1"/>
  <c r="C216" i="1" s="1"/>
  <c r="B217" i="1" s="1"/>
  <c r="C217" i="1" s="1"/>
  <c r="C128" i="1"/>
  <c r="B129" i="1" s="1"/>
  <c r="C117" i="1"/>
  <c r="B118" i="1" s="1"/>
  <c r="B23" i="1"/>
  <c r="C237" i="1" l="1"/>
  <c r="B238" i="1" s="1"/>
  <c r="B239" i="1" s="1"/>
  <c r="B228" i="1"/>
  <c r="C23" i="1"/>
  <c r="B24" i="1" s="1"/>
  <c r="C24" i="1" s="1"/>
  <c r="B25" i="1" s="1"/>
  <c r="C25" i="1" s="1"/>
  <c r="B26" i="1" s="1"/>
  <c r="C118" i="1"/>
  <c r="B119" i="1" s="1"/>
  <c r="C119" i="1" s="1"/>
  <c r="B120" i="1" s="1"/>
  <c r="C120" i="1" s="1"/>
  <c r="B121" i="1" s="1"/>
  <c r="C129" i="1"/>
  <c r="C16" i="1"/>
  <c r="B17" i="1" s="1"/>
  <c r="C17" i="1" s="1"/>
  <c r="B18" i="1" s="1"/>
  <c r="C18" i="1" s="1"/>
  <c r="B19" i="1" s="1"/>
  <c r="B240" i="1" l="1"/>
  <c r="C228" i="1"/>
  <c r="B229" i="1" s="1"/>
  <c r="C26" i="1"/>
  <c r="B27" i="1" s="1"/>
  <c r="C121" i="1"/>
  <c r="B122" i="1" s="1"/>
  <c r="B130" i="1"/>
  <c r="C240" i="1" l="1"/>
  <c r="B241" i="1" s="1"/>
  <c r="C27" i="1"/>
  <c r="B28" i="1" s="1"/>
  <c r="C122" i="1"/>
  <c r="B123" i="1" s="1"/>
  <c r="C130" i="1"/>
  <c r="B131" i="1" s="1"/>
  <c r="C131" i="1" s="1"/>
  <c r="B132" i="1" s="1"/>
  <c r="C132" i="1" s="1"/>
  <c r="B133" i="1" s="1"/>
  <c r="C28" i="1" l="1"/>
  <c r="B29" i="1" s="1"/>
  <c r="C29" i="1" s="1"/>
  <c r="C123" i="1"/>
  <c r="B124" i="1" s="1"/>
  <c r="C133" i="1"/>
  <c r="B30" i="1" l="1"/>
  <c r="C124" i="1"/>
  <c r="B134" i="1"/>
  <c r="C134" i="1" s="1"/>
  <c r="B125" i="1" l="1"/>
  <c r="C125" i="1" s="1"/>
  <c r="B135" i="1"/>
  <c r="C30" i="1" l="1"/>
  <c r="C135" i="1"/>
  <c r="B136" i="1" s="1"/>
  <c r="C136" i="1" s="1"/>
  <c r="B31" i="1" l="1"/>
  <c r="C31" i="1" s="1"/>
  <c r="B32" i="1" l="1"/>
  <c r="C32" i="1" l="1"/>
  <c r="B33" i="1" s="1"/>
  <c r="C33" i="1" s="1"/>
  <c r="B34" i="1" s="1"/>
  <c r="C34" i="1" s="1"/>
  <c r="B35" i="1" s="1"/>
  <c r="C35" i="1" s="1"/>
  <c r="B36" i="1" s="1"/>
  <c r="C36" i="1" s="1"/>
  <c r="B37" i="1" l="1"/>
  <c r="C37" i="1" l="1"/>
  <c r="B38" i="1" s="1"/>
  <c r="C38" i="1" l="1"/>
  <c r="B39" i="1" l="1"/>
  <c r="C39" i="1" l="1"/>
  <c r="B40" i="1" l="1"/>
  <c r="C40" i="1" s="1"/>
  <c r="B41" i="1" s="1"/>
  <c r="C41" i="1" s="1"/>
  <c r="B42" i="1" s="1"/>
  <c r="C42" i="1" s="1"/>
  <c r="B43" i="1" l="1"/>
  <c r="C43" i="1" s="1"/>
  <c r="B44" i="1" l="1"/>
  <c r="C44" i="1" l="1"/>
  <c r="B45" i="1" s="1"/>
  <c r="C45" i="1" s="1"/>
  <c r="B47" i="1" s="1"/>
  <c r="C47" i="1" s="1"/>
  <c r="B48" i="1" s="1"/>
  <c r="C48" i="1" s="1"/>
  <c r="B49" i="1" s="1"/>
  <c r="C49" i="1" l="1"/>
  <c r="B56" i="1" s="1"/>
  <c r="C56" i="1" l="1"/>
  <c r="B57" i="1" s="1"/>
  <c r="C57" i="1" l="1"/>
  <c r="B58" i="1" s="1"/>
  <c r="C58" i="1" s="1"/>
  <c r="B59" i="1" l="1"/>
  <c r="C59" i="1" s="1"/>
  <c r="B60" i="1" s="1"/>
  <c r="C60" i="1" s="1"/>
  <c r="B61" i="1" s="1"/>
  <c r="C61" i="1" s="1"/>
  <c r="B62" i="1" s="1"/>
  <c r="C62" i="1" s="1"/>
  <c r="B63" i="1" s="1"/>
  <c r="C63" i="1" l="1"/>
  <c r="B64" i="1" s="1"/>
  <c r="C64" i="1" s="1"/>
</calcChain>
</file>

<file path=xl/sharedStrings.xml><?xml version="1.0" encoding="utf-8"?>
<sst xmlns="http://schemas.openxmlformats.org/spreadsheetml/2006/main" count="263" uniqueCount="73">
  <si>
    <t>INTERVAL  ORAR</t>
  </si>
  <si>
    <t>CATEGORIE</t>
  </si>
  <si>
    <t>ACTIVITATE</t>
  </si>
  <si>
    <t>LOC DESF.</t>
  </si>
  <si>
    <t>MINI 60/MINI ROTAX</t>
  </si>
  <si>
    <t>PUFO/MICRO ROTAX</t>
  </si>
  <si>
    <t>OKJ/JUNIOR ROTAX</t>
  </si>
  <si>
    <t>PROMO BB</t>
  </si>
  <si>
    <t>SECRETARIAT</t>
  </si>
  <si>
    <t>OKJ/JUNIOR ROTAX/PROMO BB</t>
  </si>
  <si>
    <t>PARC INCHIS</t>
  </si>
  <si>
    <t>SENIOR ROTAX</t>
  </si>
  <si>
    <t>MINI ROTAX</t>
  </si>
  <si>
    <t>MINI 60</t>
  </si>
  <si>
    <t>MICRO ROTAX</t>
  </si>
  <si>
    <t>PUFO</t>
  </si>
  <si>
    <t>PAUZA</t>
  </si>
  <si>
    <t>ANTRENAMENT 1</t>
  </si>
  <si>
    <t>ANTRENAMENT 2</t>
  </si>
  <si>
    <t>ANTRENAMENT 3</t>
  </si>
  <si>
    <t>ANTRENAMENT 4</t>
  </si>
  <si>
    <t>CIRCUIT</t>
  </si>
  <si>
    <t>INTERVAL ORAR</t>
  </si>
  <si>
    <t>TOATE CATEGORIILE</t>
  </si>
  <si>
    <t>DISTRIB. MOTOARE</t>
  </si>
  <si>
    <t>ANTRENAMENTE OFICIALE</t>
  </si>
  <si>
    <t>BRIEFING</t>
  </si>
  <si>
    <t>SALA BRIEFING</t>
  </si>
  <si>
    <t>MICRO R/PUFO/MINI R/MINI 60</t>
  </si>
  <si>
    <t>VERIFICARI TEHNICE-EXCEPTII/DISTRIBUTIE MOTOARE PROMO BB</t>
  </si>
  <si>
    <t>ANTRENAMENTE CALIFICATIVE(CRONO)</t>
  </si>
  <si>
    <t>KZ2</t>
  </si>
  <si>
    <t>OKJ</t>
  </si>
  <si>
    <t>JUNIOR ROTAX</t>
  </si>
  <si>
    <t>MANSA CALIFICATIVA 1</t>
  </si>
  <si>
    <t>NR. TURE</t>
  </si>
  <si>
    <t>MANSA CALIFICATIVA 2</t>
  </si>
  <si>
    <t>PARC TEHNIC</t>
  </si>
  <si>
    <t>WARM UP</t>
  </si>
  <si>
    <t>SENIOR  ROTAX</t>
  </si>
  <si>
    <t>FESTIVITATEA DE PREMIERE</t>
  </si>
  <si>
    <t>ORA</t>
  </si>
  <si>
    <t>CATEGORIA</t>
  </si>
  <si>
    <t>ACTIVITATEA</t>
  </si>
  <si>
    <t>TOATE</t>
  </si>
  <si>
    <t>PODIUM PREMIERE</t>
  </si>
  <si>
    <t>VALIDARI DISTRIBUTIE TRANSPONDERE</t>
  </si>
  <si>
    <t>VERIFICARI TEHNICE SCANARI ANVELOPE  DISTRIBUTIE ANVELOPE PROMO BB</t>
  </si>
  <si>
    <t>BRIEFING, ABSENTA SE SANCTIONEAZA CU AMENDA</t>
  </si>
  <si>
    <t>VERIF. TEHN. EXCEPTII DISTRIBUTIE MOTOARE</t>
  </si>
  <si>
    <t>ANTRENAMENT OFICIAL CRONOMETRAT 8 MINUTE TRANSPONDER OBLIGATORIU</t>
  </si>
  <si>
    <t>ANTRENAMENTE CALIFICATIVE (CRONO) 6' TRANSPONDER OBLIGATORIU</t>
  </si>
  <si>
    <t>MANSA CALIFICATIVA 1 TRANSPONDER OBLIGATORIU</t>
  </si>
  <si>
    <t>MANSA CALIFICATIVA 2 TRANSPONDER OBLIGATORIU</t>
  </si>
  <si>
    <t>WARM UP 8' TRANSPONDER OBLIGATORIU</t>
  </si>
  <si>
    <t>MANSA CONCURS 1 TRASPONDER OBLIGATORIU</t>
  </si>
  <si>
    <t>PREMIEREA SPORTIVILOR PREZENTA SPORTIVILOR ESTE OBLIGATORIE IN COMBINEZON</t>
  </si>
  <si>
    <t>Programul este provizoriu si se poate modifica daca situatia o impune</t>
  </si>
  <si>
    <t>Verificari administrative 14.00-18.00</t>
  </si>
  <si>
    <t>14.00-18.00</t>
  </si>
  <si>
    <t>PREZENTAREA PILOTILOR  10.30-11.20</t>
  </si>
  <si>
    <t>MANSA FINALA 1</t>
  </si>
  <si>
    <t>MANSA FINALA 2</t>
  </si>
  <si>
    <t>MANSA CONCURS 2 TRASPONDER OBLIGATORIU</t>
  </si>
  <si>
    <t>KZ2/SENIOR ROTAX</t>
  </si>
  <si>
    <t>KZ2/S. ROTAX/J.ROTAX/OKJ</t>
  </si>
  <si>
    <t>ANTRENAMENTE LIBERE 08.00-18.40</t>
  </si>
  <si>
    <t>Verificari tehnice  14.00-19.00</t>
  </si>
  <si>
    <t>VINERI 30 IUNIE 2023</t>
  </si>
  <si>
    <t>PAUZA 13.40-14.30</t>
  </si>
  <si>
    <t>SAMBATA 01 IULIE 2023</t>
  </si>
  <si>
    <t>DUMINICA 02 IULIE 2023</t>
  </si>
  <si>
    <t>PAUZA 14.15-15.05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</si>
</sst>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0" fillId="0" borderId="18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114300</xdr:rowOff>
    </xdr:from>
    <xdr:to>
      <xdr:col>7</xdr:col>
      <xdr:colOff>1190624</xdr:colOff>
      <xdr:row>4</xdr:row>
      <xdr:rowOff>190499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11430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123826</xdr:rowOff>
    </xdr:from>
    <xdr:to>
      <xdr:col>8</xdr:col>
      <xdr:colOff>0</xdr:colOff>
      <xdr:row>103</xdr:row>
      <xdr:rowOff>190500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250026"/>
          <a:ext cx="5153025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114300</xdr:rowOff>
    </xdr:from>
    <xdr:to>
      <xdr:col>8</xdr:col>
      <xdr:colOff>0</xdr:colOff>
      <xdr:row>54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73455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148</xdr:row>
      <xdr:rowOff>104776</xdr:rowOff>
    </xdr:from>
    <xdr:to>
      <xdr:col>8</xdr:col>
      <xdr:colOff>0</xdr:colOff>
      <xdr:row>152</xdr:row>
      <xdr:rowOff>190500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8689301"/>
          <a:ext cx="5153025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198</xdr:row>
      <xdr:rowOff>114300</xdr:rowOff>
    </xdr:from>
    <xdr:to>
      <xdr:col>8</xdr:col>
      <xdr:colOff>0</xdr:colOff>
      <xdr:row>202</xdr:row>
      <xdr:rowOff>190499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8271450"/>
          <a:ext cx="515302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topLeftCell="A120" workbookViewId="0">
      <selection activeCell="J220" sqref="J220:J228"/>
    </sheetView>
  </sheetViews>
  <sheetFormatPr defaultRowHeight="15" x14ac:dyDescent="0.25"/>
  <cols>
    <col min="1" max="1" width="6.85546875" style="1" customWidth="1"/>
    <col min="2" max="2" width="5.5703125" style="2" bestFit="1" customWidth="1"/>
    <col min="3" max="3" width="8.85546875" style="2" customWidth="1"/>
    <col min="4" max="4" width="9.140625" style="1"/>
    <col min="5" max="5" width="11.7109375" style="1" customWidth="1"/>
    <col min="6" max="6" width="14.42578125" style="1" bestFit="1" customWidth="1"/>
    <col min="7" max="7" width="9.7109375" style="1" bestFit="1" customWidth="1"/>
    <col min="8" max="8" width="17.85546875" style="1" bestFit="1" customWidth="1"/>
    <col min="9" max="9" width="8.140625" style="1" customWidth="1"/>
    <col min="10" max="16384" width="9.140625" style="1"/>
  </cols>
  <sheetData>
    <row r="1" spans="2:8" s="5" customFormat="1" x14ac:dyDescent="0.25">
      <c r="B1" s="6"/>
      <c r="C1" s="6"/>
    </row>
    <row r="2" spans="2:8" s="5" customFormat="1" x14ac:dyDescent="0.25">
      <c r="B2" s="6"/>
      <c r="C2" s="6"/>
    </row>
    <row r="3" spans="2:8" x14ac:dyDescent="0.25">
      <c r="B3" s="83"/>
      <c r="C3" s="83"/>
      <c r="D3" s="5"/>
      <c r="E3" s="7"/>
      <c r="F3" s="5"/>
      <c r="G3" s="7"/>
      <c r="H3" s="85"/>
    </row>
    <row r="4" spans="2:8" x14ac:dyDescent="0.25">
      <c r="B4" s="83"/>
      <c r="C4" s="83"/>
      <c r="D4" s="5"/>
      <c r="E4" s="7"/>
      <c r="F4" s="5"/>
      <c r="G4" s="7"/>
      <c r="H4" s="85"/>
    </row>
    <row r="5" spans="2:8" ht="15.75" thickBot="1" x14ac:dyDescent="0.3">
      <c r="B5" s="84"/>
      <c r="C5" s="84"/>
      <c r="D5" s="5"/>
      <c r="E5" s="5"/>
      <c r="F5" s="5"/>
      <c r="G5" s="5"/>
      <c r="H5" s="86"/>
    </row>
    <row r="6" spans="2:8" ht="15.75" thickBot="1" x14ac:dyDescent="0.3">
      <c r="B6" s="87" t="s">
        <v>68</v>
      </c>
      <c r="C6" s="88"/>
      <c r="D6" s="88"/>
      <c r="E6" s="88"/>
      <c r="F6" s="88"/>
      <c r="G6" s="88"/>
      <c r="H6" s="89"/>
    </row>
    <row r="7" spans="2:8" ht="15.75" thickBot="1" x14ac:dyDescent="0.3">
      <c r="B7" s="87" t="s">
        <v>58</v>
      </c>
      <c r="C7" s="88"/>
      <c r="D7" s="88"/>
      <c r="E7" s="88"/>
      <c r="F7" s="88"/>
      <c r="G7" s="88"/>
      <c r="H7" s="89"/>
    </row>
    <row r="8" spans="2:8" x14ac:dyDescent="0.25">
      <c r="B8" s="60" t="s">
        <v>0</v>
      </c>
      <c r="C8" s="61"/>
      <c r="D8" s="62" t="s">
        <v>1</v>
      </c>
      <c r="E8" s="62"/>
      <c r="F8" s="62" t="s">
        <v>2</v>
      </c>
      <c r="G8" s="62"/>
      <c r="H8" s="17" t="s">
        <v>3</v>
      </c>
    </row>
    <row r="9" spans="2:8" x14ac:dyDescent="0.25">
      <c r="B9" s="119" t="s">
        <v>59</v>
      </c>
      <c r="C9" s="66"/>
      <c r="D9" s="51" t="s">
        <v>4</v>
      </c>
      <c r="E9" s="51"/>
      <c r="F9" s="74" t="s">
        <v>46</v>
      </c>
      <c r="G9" s="76"/>
      <c r="H9" s="106" t="s">
        <v>8</v>
      </c>
    </row>
    <row r="10" spans="2:8" x14ac:dyDescent="0.25">
      <c r="B10" s="120"/>
      <c r="C10" s="68"/>
      <c r="D10" s="51" t="s">
        <v>5</v>
      </c>
      <c r="E10" s="51"/>
      <c r="F10" s="77"/>
      <c r="G10" s="79"/>
      <c r="H10" s="106"/>
    </row>
    <row r="11" spans="2:8" x14ac:dyDescent="0.25">
      <c r="B11" s="120"/>
      <c r="C11" s="68"/>
      <c r="D11" s="51" t="s">
        <v>6</v>
      </c>
      <c r="E11" s="51"/>
      <c r="F11" s="77"/>
      <c r="G11" s="79"/>
      <c r="H11" s="106"/>
    </row>
    <row r="12" spans="2:8" x14ac:dyDescent="0.25">
      <c r="B12" s="120"/>
      <c r="C12" s="68"/>
      <c r="D12" s="51" t="s">
        <v>64</v>
      </c>
      <c r="E12" s="51"/>
      <c r="F12" s="77"/>
      <c r="G12" s="79"/>
      <c r="H12" s="106"/>
    </row>
    <row r="13" spans="2:8" ht="15.75" thickBot="1" x14ac:dyDescent="0.3">
      <c r="B13" s="120"/>
      <c r="C13" s="68"/>
      <c r="D13" s="52" t="s">
        <v>7</v>
      </c>
      <c r="E13" s="52"/>
      <c r="F13" s="77"/>
      <c r="G13" s="79"/>
      <c r="H13" s="111"/>
    </row>
    <row r="14" spans="2:8" ht="15.75" thickBot="1" x14ac:dyDescent="0.3">
      <c r="B14" s="87" t="s">
        <v>67</v>
      </c>
      <c r="C14" s="88"/>
      <c r="D14" s="88"/>
      <c r="E14" s="88"/>
      <c r="F14" s="88"/>
      <c r="G14" s="88"/>
      <c r="H14" s="89"/>
    </row>
    <row r="15" spans="2:8" x14ac:dyDescent="0.25">
      <c r="B15" s="60" t="s">
        <v>0</v>
      </c>
      <c r="C15" s="61"/>
      <c r="D15" s="62" t="s">
        <v>1</v>
      </c>
      <c r="E15" s="62"/>
      <c r="F15" s="62" t="s">
        <v>2</v>
      </c>
      <c r="G15" s="62"/>
      <c r="H15" s="17" t="s">
        <v>3</v>
      </c>
    </row>
    <row r="16" spans="2:8" x14ac:dyDescent="0.25">
      <c r="B16" s="12">
        <v>14</v>
      </c>
      <c r="C16" s="4">
        <f>B16+1</f>
        <v>15</v>
      </c>
      <c r="D16" s="51" t="s">
        <v>4</v>
      </c>
      <c r="E16" s="51"/>
      <c r="F16" s="74" t="s">
        <v>47</v>
      </c>
      <c r="G16" s="76"/>
      <c r="H16" s="106" t="s">
        <v>10</v>
      </c>
    </row>
    <row r="17" spans="2:8" x14ac:dyDescent="0.25">
      <c r="B17" s="12">
        <f>C16</f>
        <v>15</v>
      </c>
      <c r="C17" s="4">
        <f>B17+1</f>
        <v>16</v>
      </c>
      <c r="D17" s="51" t="s">
        <v>5</v>
      </c>
      <c r="E17" s="51"/>
      <c r="F17" s="77"/>
      <c r="G17" s="79"/>
      <c r="H17" s="106"/>
    </row>
    <row r="18" spans="2:8" x14ac:dyDescent="0.25">
      <c r="B18" s="12">
        <f>C17</f>
        <v>16</v>
      </c>
      <c r="C18" s="4">
        <f>B18+1.3</f>
        <v>17.3</v>
      </c>
      <c r="D18" s="110" t="s">
        <v>9</v>
      </c>
      <c r="E18" s="110"/>
      <c r="F18" s="77"/>
      <c r="G18" s="79"/>
      <c r="H18" s="106"/>
    </row>
    <row r="19" spans="2:8" ht="15.75" thickBot="1" x14ac:dyDescent="0.3">
      <c r="B19" s="18">
        <f>C18</f>
        <v>17.3</v>
      </c>
      <c r="C19" s="9">
        <f>B19+1.7</f>
        <v>19</v>
      </c>
      <c r="D19" s="52" t="s">
        <v>64</v>
      </c>
      <c r="E19" s="52"/>
      <c r="F19" s="80"/>
      <c r="G19" s="82"/>
      <c r="H19" s="111"/>
    </row>
    <row r="20" spans="2:8" ht="15.75" thickBot="1" x14ac:dyDescent="0.3">
      <c r="B20" s="140" t="s">
        <v>66</v>
      </c>
      <c r="C20" s="141"/>
      <c r="D20" s="141"/>
      <c r="E20" s="141"/>
      <c r="F20" s="141"/>
      <c r="G20" s="141"/>
      <c r="H20" s="142"/>
    </row>
    <row r="21" spans="2:8" x14ac:dyDescent="0.25">
      <c r="B21" s="107" t="s">
        <v>0</v>
      </c>
      <c r="C21" s="108"/>
      <c r="D21" s="109" t="s">
        <v>1</v>
      </c>
      <c r="E21" s="109"/>
      <c r="F21" s="109" t="s">
        <v>2</v>
      </c>
      <c r="G21" s="109"/>
      <c r="H21" s="28" t="s">
        <v>3</v>
      </c>
    </row>
    <row r="22" spans="2:8" x14ac:dyDescent="0.25">
      <c r="B22" s="35">
        <v>8</v>
      </c>
      <c r="C22" s="46">
        <f>B22+0.15</f>
        <v>8.15</v>
      </c>
      <c r="D22" s="112" t="s">
        <v>31</v>
      </c>
      <c r="E22" s="113"/>
      <c r="F22" s="51" t="s">
        <v>17</v>
      </c>
      <c r="G22" s="51"/>
      <c r="H22" s="47" t="s">
        <v>21</v>
      </c>
    </row>
    <row r="23" spans="2:8" x14ac:dyDescent="0.25">
      <c r="B23" s="35">
        <f>C22+0.02</f>
        <v>8.17</v>
      </c>
      <c r="C23" s="46">
        <f t="shared" ref="C23:C48" si="0">B23+0.15</f>
        <v>8.32</v>
      </c>
      <c r="D23" s="112" t="s">
        <v>11</v>
      </c>
      <c r="E23" s="113"/>
      <c r="F23" s="51"/>
      <c r="G23" s="51"/>
      <c r="H23" s="47" t="s">
        <v>21</v>
      </c>
    </row>
    <row r="24" spans="2:8" x14ac:dyDescent="0.25">
      <c r="B24" s="35">
        <f t="shared" ref="B24:B38" si="1">C23+0.02</f>
        <v>8.34</v>
      </c>
      <c r="C24" s="46">
        <f t="shared" si="0"/>
        <v>8.49</v>
      </c>
      <c r="D24" s="112" t="s">
        <v>32</v>
      </c>
      <c r="E24" s="113"/>
      <c r="F24" s="51"/>
      <c r="G24" s="51"/>
      <c r="H24" s="47" t="s">
        <v>21</v>
      </c>
    </row>
    <row r="25" spans="2:8" s="49" customFormat="1" x14ac:dyDescent="0.25">
      <c r="B25" s="35">
        <f t="shared" si="1"/>
        <v>8.51</v>
      </c>
      <c r="C25" s="46">
        <f>B25+0.55</f>
        <v>9.06</v>
      </c>
      <c r="D25" s="112" t="s">
        <v>33</v>
      </c>
      <c r="E25" s="113"/>
      <c r="F25" s="51"/>
      <c r="G25" s="51"/>
      <c r="H25" s="47" t="s">
        <v>21</v>
      </c>
    </row>
    <row r="26" spans="2:8" x14ac:dyDescent="0.25">
      <c r="B26" s="35">
        <f t="shared" si="1"/>
        <v>9.08</v>
      </c>
      <c r="C26" s="46">
        <f t="shared" si="0"/>
        <v>9.23</v>
      </c>
      <c r="D26" s="112" t="s">
        <v>7</v>
      </c>
      <c r="E26" s="113"/>
      <c r="F26" s="51"/>
      <c r="G26" s="51"/>
      <c r="H26" s="47" t="s">
        <v>21</v>
      </c>
    </row>
    <row r="27" spans="2:8" x14ac:dyDescent="0.25">
      <c r="B27" s="35">
        <f t="shared" si="1"/>
        <v>9.25</v>
      </c>
      <c r="C27" s="46">
        <f t="shared" si="0"/>
        <v>9.4</v>
      </c>
      <c r="D27" s="112" t="s">
        <v>14</v>
      </c>
      <c r="E27" s="113"/>
      <c r="F27" s="51"/>
      <c r="G27" s="51"/>
      <c r="H27" s="47" t="s">
        <v>21</v>
      </c>
    </row>
    <row r="28" spans="2:8" x14ac:dyDescent="0.25">
      <c r="B28" s="35">
        <f t="shared" si="1"/>
        <v>9.42</v>
      </c>
      <c r="C28" s="46">
        <f t="shared" si="0"/>
        <v>9.57</v>
      </c>
      <c r="D28" s="112" t="s">
        <v>15</v>
      </c>
      <c r="E28" s="113"/>
      <c r="F28" s="51"/>
      <c r="G28" s="51"/>
      <c r="H28" s="47" t="s">
        <v>21</v>
      </c>
    </row>
    <row r="29" spans="2:8" x14ac:dyDescent="0.25">
      <c r="B29" s="35">
        <f t="shared" si="1"/>
        <v>9.59</v>
      </c>
      <c r="C29" s="46">
        <f>B29+0.55</f>
        <v>10.14</v>
      </c>
      <c r="D29" s="112" t="s">
        <v>12</v>
      </c>
      <c r="E29" s="113"/>
      <c r="F29" s="51"/>
      <c r="G29" s="51"/>
      <c r="H29" s="47" t="s">
        <v>21</v>
      </c>
    </row>
    <row r="30" spans="2:8" ht="15.75" thickBot="1" x14ac:dyDescent="0.3">
      <c r="B30" s="35">
        <f t="shared" si="1"/>
        <v>10.16</v>
      </c>
      <c r="C30" s="46">
        <f t="shared" si="0"/>
        <v>10.31</v>
      </c>
      <c r="D30" s="129" t="s">
        <v>13</v>
      </c>
      <c r="E30" s="130"/>
      <c r="F30" s="51"/>
      <c r="G30" s="51"/>
      <c r="H30" s="47" t="s">
        <v>21</v>
      </c>
    </row>
    <row r="31" spans="2:8" x14ac:dyDescent="0.25">
      <c r="B31" s="35">
        <f t="shared" si="1"/>
        <v>10.33</v>
      </c>
      <c r="C31" s="46">
        <f t="shared" si="0"/>
        <v>10.48</v>
      </c>
      <c r="D31" s="112" t="s">
        <v>31</v>
      </c>
      <c r="E31" s="113"/>
      <c r="F31" s="51" t="s">
        <v>18</v>
      </c>
      <c r="G31" s="51"/>
      <c r="H31" s="47" t="s">
        <v>21</v>
      </c>
    </row>
    <row r="32" spans="2:8" x14ac:dyDescent="0.25">
      <c r="B32" s="35">
        <f t="shared" si="1"/>
        <v>10.5</v>
      </c>
      <c r="C32" s="46">
        <f>B32+0.55</f>
        <v>11.05</v>
      </c>
      <c r="D32" s="112" t="s">
        <v>11</v>
      </c>
      <c r="E32" s="113"/>
      <c r="F32" s="51"/>
      <c r="G32" s="51"/>
      <c r="H32" s="47" t="s">
        <v>21</v>
      </c>
    </row>
    <row r="33" spans="2:8" x14ac:dyDescent="0.25">
      <c r="B33" s="35">
        <f t="shared" si="1"/>
        <v>11.07</v>
      </c>
      <c r="C33" s="46">
        <f t="shared" si="0"/>
        <v>11.22</v>
      </c>
      <c r="D33" s="112" t="s">
        <v>32</v>
      </c>
      <c r="E33" s="113"/>
      <c r="F33" s="51"/>
      <c r="G33" s="51"/>
      <c r="H33" s="47" t="s">
        <v>21</v>
      </c>
    </row>
    <row r="34" spans="2:8" s="49" customFormat="1" x14ac:dyDescent="0.25">
      <c r="B34" s="35">
        <f t="shared" si="1"/>
        <v>11.24</v>
      </c>
      <c r="C34" s="46">
        <f t="shared" si="0"/>
        <v>11.39</v>
      </c>
      <c r="D34" s="112" t="s">
        <v>33</v>
      </c>
      <c r="E34" s="113"/>
      <c r="F34" s="51"/>
      <c r="G34" s="51"/>
      <c r="H34" s="47" t="s">
        <v>21</v>
      </c>
    </row>
    <row r="35" spans="2:8" x14ac:dyDescent="0.25">
      <c r="B35" s="35">
        <f t="shared" si="1"/>
        <v>11.41</v>
      </c>
      <c r="C35" s="46">
        <f t="shared" si="0"/>
        <v>11.56</v>
      </c>
      <c r="D35" s="112" t="s">
        <v>7</v>
      </c>
      <c r="E35" s="113"/>
      <c r="F35" s="51"/>
      <c r="G35" s="51"/>
      <c r="H35" s="47" t="s">
        <v>21</v>
      </c>
    </row>
    <row r="36" spans="2:8" x14ac:dyDescent="0.25">
      <c r="B36" s="35">
        <f t="shared" si="1"/>
        <v>11.58</v>
      </c>
      <c r="C36" s="46">
        <f>B36+0.55</f>
        <v>12.13</v>
      </c>
      <c r="D36" s="112" t="s">
        <v>14</v>
      </c>
      <c r="E36" s="113"/>
      <c r="F36" s="51"/>
      <c r="G36" s="51"/>
      <c r="H36" s="47" t="s">
        <v>21</v>
      </c>
    </row>
    <row r="37" spans="2:8" x14ac:dyDescent="0.25">
      <c r="B37" s="35">
        <f t="shared" si="1"/>
        <v>12.15</v>
      </c>
      <c r="C37" s="46">
        <f t="shared" si="0"/>
        <v>12.3</v>
      </c>
      <c r="D37" s="112" t="s">
        <v>15</v>
      </c>
      <c r="E37" s="113"/>
      <c r="F37" s="51"/>
      <c r="G37" s="51"/>
      <c r="H37" s="47" t="s">
        <v>21</v>
      </c>
    </row>
    <row r="38" spans="2:8" x14ac:dyDescent="0.25">
      <c r="B38" s="35">
        <f t="shared" si="1"/>
        <v>12.32</v>
      </c>
      <c r="C38" s="46">
        <f t="shared" si="0"/>
        <v>12.47</v>
      </c>
      <c r="D38" s="112" t="s">
        <v>12</v>
      </c>
      <c r="E38" s="113"/>
      <c r="F38" s="51"/>
      <c r="G38" s="51"/>
      <c r="H38" s="47" t="s">
        <v>21</v>
      </c>
    </row>
    <row r="39" spans="2:8" ht="15.75" thickBot="1" x14ac:dyDescent="0.3">
      <c r="B39" s="35">
        <f>C38+0.02</f>
        <v>12.49</v>
      </c>
      <c r="C39" s="46">
        <f>B39+0.55</f>
        <v>13.040000000000001</v>
      </c>
      <c r="D39" s="129" t="s">
        <v>13</v>
      </c>
      <c r="E39" s="130"/>
      <c r="F39" s="52"/>
      <c r="G39" s="52"/>
      <c r="H39" s="48" t="s">
        <v>21</v>
      </c>
    </row>
    <row r="40" spans="2:8" s="49" customFormat="1" ht="15.75" thickBot="1" x14ac:dyDescent="0.3">
      <c r="B40" s="42">
        <f t="shared" ref="B40:B49" si="2">C39+0.02</f>
        <v>13.06</v>
      </c>
      <c r="C40" s="43">
        <f>B40+0.28</f>
        <v>13.34</v>
      </c>
      <c r="D40" s="87" t="s">
        <v>16</v>
      </c>
      <c r="E40" s="88"/>
      <c r="F40" s="88"/>
      <c r="G40" s="88"/>
      <c r="H40" s="89"/>
    </row>
    <row r="41" spans="2:8" x14ac:dyDescent="0.25">
      <c r="B41" s="35">
        <f t="shared" si="2"/>
        <v>13.36</v>
      </c>
      <c r="C41" s="46">
        <f t="shared" si="0"/>
        <v>13.51</v>
      </c>
      <c r="D41" s="112" t="s">
        <v>31</v>
      </c>
      <c r="E41" s="113"/>
      <c r="F41" s="62" t="s">
        <v>19</v>
      </c>
      <c r="G41" s="62"/>
      <c r="H41" s="17" t="s">
        <v>21</v>
      </c>
    </row>
    <row r="42" spans="2:8" x14ac:dyDescent="0.25">
      <c r="B42" s="35">
        <f t="shared" si="2"/>
        <v>13.53</v>
      </c>
      <c r="C42" s="46">
        <f>B42+0.55</f>
        <v>14.08</v>
      </c>
      <c r="D42" s="112" t="s">
        <v>11</v>
      </c>
      <c r="E42" s="113"/>
      <c r="F42" s="51"/>
      <c r="G42" s="51"/>
      <c r="H42" s="47" t="s">
        <v>21</v>
      </c>
    </row>
    <row r="43" spans="2:8" x14ac:dyDescent="0.25">
      <c r="B43" s="35">
        <f t="shared" si="2"/>
        <v>14.1</v>
      </c>
      <c r="C43" s="46">
        <f t="shared" si="0"/>
        <v>14.25</v>
      </c>
      <c r="D43" s="112" t="s">
        <v>32</v>
      </c>
      <c r="E43" s="113"/>
      <c r="F43" s="51"/>
      <c r="G43" s="51"/>
      <c r="H43" s="47" t="s">
        <v>21</v>
      </c>
    </row>
    <row r="44" spans="2:8" s="49" customFormat="1" x14ac:dyDescent="0.25">
      <c r="B44" s="35">
        <f t="shared" si="2"/>
        <v>14.27</v>
      </c>
      <c r="C44" s="46">
        <f>B44+0.15</f>
        <v>14.42</v>
      </c>
      <c r="D44" s="112" t="s">
        <v>33</v>
      </c>
      <c r="E44" s="113"/>
      <c r="F44" s="51"/>
      <c r="G44" s="51"/>
      <c r="H44" s="47" t="s">
        <v>21</v>
      </c>
    </row>
    <row r="45" spans="2:8" x14ac:dyDescent="0.25">
      <c r="B45" s="35">
        <f t="shared" si="2"/>
        <v>14.44</v>
      </c>
      <c r="C45" s="46">
        <f t="shared" si="0"/>
        <v>14.59</v>
      </c>
      <c r="D45" s="112" t="s">
        <v>7</v>
      </c>
      <c r="E45" s="113"/>
      <c r="F45" s="51"/>
      <c r="G45" s="51"/>
      <c r="H45" s="47" t="s">
        <v>21</v>
      </c>
    </row>
    <row r="46" spans="2:8" x14ac:dyDescent="0.25">
      <c r="B46" s="35">
        <f>C45+0.42</f>
        <v>15.01</v>
      </c>
      <c r="C46" s="46">
        <f>B46+0.15</f>
        <v>15.16</v>
      </c>
      <c r="D46" s="112" t="s">
        <v>14</v>
      </c>
      <c r="E46" s="113"/>
      <c r="F46" s="51"/>
      <c r="G46" s="51"/>
      <c r="H46" s="47" t="s">
        <v>21</v>
      </c>
    </row>
    <row r="47" spans="2:8" x14ac:dyDescent="0.25">
      <c r="B47" s="35">
        <f t="shared" si="2"/>
        <v>15.18</v>
      </c>
      <c r="C47" s="46">
        <f t="shared" si="0"/>
        <v>15.33</v>
      </c>
      <c r="D47" s="112" t="s">
        <v>15</v>
      </c>
      <c r="E47" s="113"/>
      <c r="F47" s="51"/>
      <c r="G47" s="51"/>
      <c r="H47" s="47" t="s">
        <v>21</v>
      </c>
    </row>
    <row r="48" spans="2:8" x14ac:dyDescent="0.25">
      <c r="B48" s="35">
        <f t="shared" si="2"/>
        <v>15.35</v>
      </c>
      <c r="C48" s="46">
        <f t="shared" si="0"/>
        <v>15.5</v>
      </c>
      <c r="D48" s="112" t="s">
        <v>12</v>
      </c>
      <c r="E48" s="113"/>
      <c r="F48" s="51"/>
      <c r="G48" s="51"/>
      <c r="H48" s="47" t="s">
        <v>21</v>
      </c>
    </row>
    <row r="49" spans="1:8" ht="15.75" thickBot="1" x14ac:dyDescent="0.3">
      <c r="B49" s="14">
        <f t="shared" si="2"/>
        <v>15.52</v>
      </c>
      <c r="C49" s="45">
        <f>B49+0.55</f>
        <v>16.07</v>
      </c>
      <c r="D49" s="129" t="s">
        <v>13</v>
      </c>
      <c r="E49" s="130"/>
      <c r="F49" s="121"/>
      <c r="G49" s="121"/>
      <c r="H49" s="16" t="s">
        <v>21</v>
      </c>
    </row>
    <row r="50" spans="1:8" x14ac:dyDescent="0.25">
      <c r="B50" s="1"/>
      <c r="C50" s="1"/>
    </row>
    <row r="51" spans="1:8" s="5" customFormat="1" x14ac:dyDescent="0.25">
      <c r="B51" s="26"/>
      <c r="C51" s="26"/>
      <c r="D51" s="25"/>
      <c r="E51" s="25"/>
      <c r="F51" s="25"/>
      <c r="G51" s="25"/>
      <c r="H51" s="25"/>
    </row>
    <row r="52" spans="1:8" s="5" customFormat="1" x14ac:dyDescent="0.25">
      <c r="A52" s="25"/>
      <c r="B52" s="26"/>
      <c r="C52" s="26"/>
      <c r="D52" s="25"/>
      <c r="E52" s="25"/>
      <c r="F52" s="25"/>
      <c r="G52" s="25"/>
      <c r="H52" s="25"/>
    </row>
    <row r="53" spans="1:8" s="5" customFormat="1" x14ac:dyDescent="0.25">
      <c r="A53" s="25"/>
      <c r="B53" s="26"/>
      <c r="C53" s="26"/>
      <c r="D53" s="25"/>
      <c r="E53" s="25"/>
      <c r="F53" s="25"/>
      <c r="G53" s="25"/>
      <c r="H53" s="25"/>
    </row>
    <row r="54" spans="1:8" s="5" customFormat="1" x14ac:dyDescent="0.25">
      <c r="A54" s="25"/>
      <c r="B54" s="26"/>
      <c r="C54" s="26"/>
      <c r="D54" s="25"/>
      <c r="E54" s="25"/>
      <c r="F54" s="25"/>
      <c r="G54" s="25"/>
      <c r="H54" s="25"/>
    </row>
    <row r="55" spans="1:8" s="5" customFormat="1" ht="15.75" thickBot="1" x14ac:dyDescent="0.3">
      <c r="A55" s="25"/>
      <c r="B55" s="26"/>
      <c r="C55" s="26"/>
      <c r="D55" s="25"/>
      <c r="E55" s="25"/>
      <c r="F55" s="25"/>
      <c r="G55" s="25"/>
      <c r="H55" s="25"/>
    </row>
    <row r="56" spans="1:8" x14ac:dyDescent="0.25">
      <c r="B56" s="137">
        <f>C49+0.02</f>
        <v>16.09</v>
      </c>
      <c r="C56" s="138">
        <f>B56+0.15</f>
        <v>16.239999999999998</v>
      </c>
      <c r="D56" s="112" t="s">
        <v>31</v>
      </c>
      <c r="E56" s="113"/>
      <c r="F56" s="108" t="s">
        <v>20</v>
      </c>
      <c r="G56" s="108"/>
      <c r="H56" s="28" t="s">
        <v>21</v>
      </c>
    </row>
    <row r="57" spans="1:8" x14ac:dyDescent="0.25">
      <c r="B57" s="35">
        <f>C56+0.02</f>
        <v>16.259999999999998</v>
      </c>
      <c r="C57" s="50">
        <f t="shared" ref="C57:C64" si="3">B57+0.15</f>
        <v>16.409999999999997</v>
      </c>
      <c r="D57" s="112" t="s">
        <v>11</v>
      </c>
      <c r="E57" s="113"/>
      <c r="F57" s="134"/>
      <c r="G57" s="134"/>
      <c r="H57" s="47" t="s">
        <v>21</v>
      </c>
    </row>
    <row r="58" spans="1:8" x14ac:dyDescent="0.25">
      <c r="B58" s="35">
        <f>C57+0.02</f>
        <v>16.429999999999996</v>
      </c>
      <c r="C58" s="50">
        <f t="shared" si="3"/>
        <v>16.579999999999995</v>
      </c>
      <c r="D58" s="112" t="s">
        <v>32</v>
      </c>
      <c r="E58" s="113"/>
      <c r="F58" s="134"/>
      <c r="G58" s="134"/>
      <c r="H58" s="47" t="s">
        <v>21</v>
      </c>
    </row>
    <row r="59" spans="1:8" x14ac:dyDescent="0.25">
      <c r="B59" s="35">
        <f>C58+0.42</f>
        <v>16.999999999999996</v>
      </c>
      <c r="C59" s="50">
        <f t="shared" si="3"/>
        <v>17.149999999999995</v>
      </c>
      <c r="D59" s="112" t="s">
        <v>33</v>
      </c>
      <c r="E59" s="113"/>
      <c r="F59" s="134"/>
      <c r="G59" s="134"/>
      <c r="H59" s="47" t="s">
        <v>21</v>
      </c>
    </row>
    <row r="60" spans="1:8" x14ac:dyDescent="0.25">
      <c r="B60" s="35">
        <f t="shared" ref="B59:B64" si="4">C59+0.02</f>
        <v>17.169999999999995</v>
      </c>
      <c r="C60" s="50">
        <f t="shared" si="3"/>
        <v>17.319999999999993</v>
      </c>
      <c r="D60" s="112" t="s">
        <v>7</v>
      </c>
      <c r="E60" s="113"/>
      <c r="F60" s="134"/>
      <c r="G60" s="134"/>
      <c r="H60" s="47" t="s">
        <v>21</v>
      </c>
    </row>
    <row r="61" spans="1:8" x14ac:dyDescent="0.25">
      <c r="A61" s="44"/>
      <c r="B61" s="35">
        <f t="shared" si="4"/>
        <v>17.339999999999993</v>
      </c>
      <c r="C61" s="50">
        <f t="shared" si="3"/>
        <v>17.489999999999991</v>
      </c>
      <c r="D61" s="112" t="s">
        <v>14</v>
      </c>
      <c r="E61" s="113"/>
      <c r="F61" s="134"/>
      <c r="G61" s="134"/>
      <c r="H61" s="47" t="s">
        <v>21</v>
      </c>
    </row>
    <row r="62" spans="1:8" x14ac:dyDescent="0.25">
      <c r="A62" s="44"/>
      <c r="B62" s="35">
        <f t="shared" si="4"/>
        <v>17.509999999999991</v>
      </c>
      <c r="C62" s="50">
        <f>B62+0.55</f>
        <v>18.059999999999992</v>
      </c>
      <c r="D62" s="112" t="s">
        <v>15</v>
      </c>
      <c r="E62" s="113"/>
      <c r="F62" s="134"/>
      <c r="G62" s="134"/>
      <c r="H62" s="47" t="s">
        <v>21</v>
      </c>
    </row>
    <row r="63" spans="1:8" x14ac:dyDescent="0.25">
      <c r="A63" s="44"/>
      <c r="B63" s="35">
        <f t="shared" si="4"/>
        <v>18.079999999999991</v>
      </c>
      <c r="C63" s="50">
        <f t="shared" si="3"/>
        <v>18.22999999999999</v>
      </c>
      <c r="D63" s="112" t="s">
        <v>12</v>
      </c>
      <c r="E63" s="113"/>
      <c r="F63" s="134"/>
      <c r="G63" s="134"/>
      <c r="H63" s="47" t="s">
        <v>21</v>
      </c>
    </row>
    <row r="64" spans="1:8" ht="15.75" thickBot="1" x14ac:dyDescent="0.3">
      <c r="A64" s="44"/>
      <c r="B64" s="14">
        <f t="shared" si="4"/>
        <v>18.249999999999989</v>
      </c>
      <c r="C64" s="139">
        <f t="shared" si="3"/>
        <v>18.399999999999988</v>
      </c>
      <c r="D64" s="129" t="s">
        <v>13</v>
      </c>
      <c r="E64" s="130"/>
      <c r="F64" s="133"/>
      <c r="G64" s="133"/>
      <c r="H64" s="16" t="s">
        <v>21</v>
      </c>
    </row>
    <row r="65" spans="1:9" x14ac:dyDescent="0.25">
      <c r="A65" s="44"/>
      <c r="B65" s="26"/>
      <c r="C65" s="26"/>
      <c r="D65" s="44"/>
      <c r="E65" s="44"/>
      <c r="F65" s="41"/>
      <c r="G65" s="41"/>
      <c r="H65" s="44"/>
    </row>
    <row r="66" spans="1:9" x14ac:dyDescent="0.25">
      <c r="A66" s="44"/>
      <c r="B66" s="26"/>
      <c r="C66" s="26"/>
      <c r="D66" s="44"/>
      <c r="E66" s="44"/>
      <c r="F66" s="41"/>
      <c r="G66" s="41"/>
      <c r="H66" s="44"/>
    </row>
    <row r="67" spans="1:9" x14ac:dyDescent="0.25">
      <c r="A67" s="44"/>
      <c r="B67" s="26"/>
      <c r="C67" s="26"/>
      <c r="D67" s="122"/>
      <c r="E67" s="122"/>
      <c r="F67" s="41"/>
      <c r="G67" s="41"/>
      <c r="H67" s="44"/>
    </row>
    <row r="68" spans="1:9" x14ac:dyDescent="0.25">
      <c r="A68" s="44"/>
      <c r="B68" s="26"/>
      <c r="C68" s="26"/>
      <c r="D68" s="122"/>
      <c r="E68" s="122"/>
      <c r="F68" s="41"/>
      <c r="G68" s="41"/>
      <c r="H68" s="44"/>
    </row>
    <row r="69" spans="1:9" x14ac:dyDescent="0.25">
      <c r="A69" s="44"/>
      <c r="B69" s="26"/>
      <c r="C69" s="26"/>
      <c r="D69" s="122"/>
      <c r="E69" s="122"/>
      <c r="F69" s="41"/>
      <c r="G69" s="41"/>
      <c r="H69" s="44"/>
    </row>
    <row r="70" spans="1:9" x14ac:dyDescent="0.25">
      <c r="A70" s="44"/>
      <c r="B70" s="26"/>
      <c r="C70" s="26"/>
      <c r="D70" s="122"/>
      <c r="E70" s="122"/>
      <c r="F70" s="41"/>
      <c r="G70" s="41"/>
      <c r="H70" s="44"/>
      <c r="I70" s="25"/>
    </row>
    <row r="71" spans="1:9" x14ac:dyDescent="0.25">
      <c r="A71" s="44"/>
      <c r="B71" s="26"/>
      <c r="C71" s="26"/>
      <c r="D71" s="122"/>
      <c r="E71" s="122"/>
      <c r="F71" s="41"/>
      <c r="G71" s="41"/>
      <c r="H71" s="44"/>
      <c r="I71" s="25"/>
    </row>
    <row r="72" spans="1:9" x14ac:dyDescent="0.25">
      <c r="A72" s="44"/>
      <c r="B72" s="26"/>
      <c r="C72" s="26"/>
      <c r="D72" s="122"/>
      <c r="E72" s="122"/>
      <c r="F72" s="41"/>
      <c r="G72" s="41"/>
      <c r="H72" s="44"/>
      <c r="I72" s="25"/>
    </row>
    <row r="73" spans="1:9" x14ac:dyDescent="0.25">
      <c r="A73" s="44"/>
      <c r="B73" s="26"/>
      <c r="C73" s="26"/>
      <c r="D73" s="122"/>
      <c r="E73" s="122"/>
      <c r="F73" s="41"/>
      <c r="G73" s="41"/>
      <c r="H73" s="44"/>
      <c r="I73" s="25"/>
    </row>
    <row r="74" spans="1:9" x14ac:dyDescent="0.25">
      <c r="A74" s="44"/>
      <c r="B74" s="26"/>
      <c r="C74" s="26"/>
      <c r="D74" s="122"/>
      <c r="E74" s="122"/>
      <c r="F74" s="41"/>
      <c r="G74" s="41"/>
      <c r="H74" s="44"/>
      <c r="I74" s="25"/>
    </row>
    <row r="75" spans="1:9" x14ac:dyDescent="0.25">
      <c r="A75" s="44"/>
      <c r="B75" s="26"/>
      <c r="C75" s="26"/>
      <c r="D75" s="122"/>
      <c r="E75" s="122"/>
      <c r="F75" s="41"/>
      <c r="G75" s="41"/>
      <c r="H75" s="44"/>
      <c r="I75" s="25"/>
    </row>
    <row r="76" spans="1:9" x14ac:dyDescent="0.25">
      <c r="A76" s="44"/>
      <c r="B76" s="26"/>
      <c r="C76" s="26"/>
      <c r="D76" s="122"/>
      <c r="E76" s="122"/>
      <c r="F76" s="41"/>
      <c r="G76" s="41"/>
      <c r="H76" s="44"/>
      <c r="I76" s="25"/>
    </row>
    <row r="77" spans="1:9" x14ac:dyDescent="0.25">
      <c r="A77" s="44"/>
      <c r="B77" s="26"/>
      <c r="C77" s="26"/>
      <c r="D77" s="122"/>
      <c r="E77" s="122"/>
      <c r="F77" s="41"/>
      <c r="G77" s="41"/>
      <c r="H77" s="44"/>
      <c r="I77" s="25"/>
    </row>
    <row r="78" spans="1:9" s="5" customFormat="1" x14ac:dyDescent="0.25">
      <c r="A78" s="25"/>
      <c r="B78" s="26"/>
      <c r="C78" s="26"/>
      <c r="D78" s="25"/>
      <c r="E78" s="25"/>
      <c r="F78" s="25"/>
      <c r="G78" s="25"/>
      <c r="H78" s="25"/>
      <c r="I78" s="25"/>
    </row>
    <row r="79" spans="1:9" s="5" customFormat="1" x14ac:dyDescent="0.25">
      <c r="A79" s="25"/>
      <c r="B79" s="26"/>
      <c r="C79" s="26"/>
      <c r="D79" s="25"/>
      <c r="E79" s="25"/>
      <c r="F79" s="25"/>
      <c r="G79" s="25"/>
      <c r="H79" s="25"/>
      <c r="I79" s="25"/>
    </row>
    <row r="80" spans="1:9" s="5" customFormat="1" x14ac:dyDescent="0.25">
      <c r="A80" s="25"/>
      <c r="B80" s="26"/>
      <c r="C80" s="26"/>
      <c r="D80" s="25"/>
      <c r="E80" s="25"/>
      <c r="F80" s="25"/>
      <c r="G80" s="25"/>
      <c r="H80" s="25"/>
      <c r="I80" s="25"/>
    </row>
    <row r="81" spans="1:9" s="5" customFormat="1" x14ac:dyDescent="0.25">
      <c r="A81" s="25"/>
      <c r="B81" s="26"/>
      <c r="C81" s="26"/>
      <c r="D81" s="25"/>
      <c r="E81" s="25"/>
      <c r="F81" s="25"/>
      <c r="G81" s="25"/>
      <c r="H81" s="25"/>
      <c r="I81" s="25"/>
    </row>
    <row r="82" spans="1:9" s="5" customFormat="1" x14ac:dyDescent="0.25">
      <c r="A82" s="25"/>
      <c r="B82" s="26"/>
      <c r="C82" s="26"/>
      <c r="D82" s="25"/>
      <c r="E82" s="25"/>
      <c r="F82" s="25"/>
      <c r="G82" s="25"/>
      <c r="H82" s="25"/>
      <c r="I82" s="25"/>
    </row>
    <row r="83" spans="1:9" s="31" customFormat="1" x14ac:dyDescent="0.25">
      <c r="A83" s="25"/>
      <c r="B83" s="26"/>
      <c r="C83" s="26"/>
      <c r="D83" s="25"/>
      <c r="E83" s="25"/>
      <c r="F83" s="25"/>
      <c r="G83" s="25"/>
      <c r="H83" s="25"/>
      <c r="I83" s="25"/>
    </row>
    <row r="84" spans="1:9" s="5" customFormat="1" x14ac:dyDescent="0.25">
      <c r="A84" s="25"/>
      <c r="B84" s="26"/>
      <c r="C84" s="26"/>
      <c r="D84" s="25"/>
      <c r="E84" s="25"/>
      <c r="F84" s="25"/>
      <c r="G84" s="25"/>
      <c r="H84" s="25"/>
      <c r="I84" s="25"/>
    </row>
    <row r="85" spans="1:9" s="5" customFormat="1" x14ac:dyDescent="0.25">
      <c r="A85" s="25"/>
      <c r="B85" s="26"/>
      <c r="C85" s="26"/>
      <c r="D85" s="25"/>
      <c r="E85" s="25"/>
      <c r="F85" s="25"/>
      <c r="G85" s="25"/>
      <c r="H85" s="25"/>
      <c r="I85" s="25"/>
    </row>
    <row r="86" spans="1:9" s="5" customFormat="1" x14ac:dyDescent="0.25">
      <c r="A86" s="25"/>
      <c r="B86" s="26"/>
      <c r="C86" s="26"/>
      <c r="D86" s="25"/>
      <c r="E86" s="25"/>
      <c r="F86" s="25"/>
      <c r="G86" s="25"/>
      <c r="H86" s="25"/>
      <c r="I86" s="25"/>
    </row>
    <row r="87" spans="1:9" s="5" customFormat="1" x14ac:dyDescent="0.25">
      <c r="A87" s="25"/>
      <c r="B87" s="26"/>
      <c r="C87" s="26"/>
      <c r="D87" s="25"/>
      <c r="E87" s="25"/>
      <c r="F87" s="25"/>
      <c r="G87" s="25"/>
      <c r="H87" s="25"/>
      <c r="I87" s="25"/>
    </row>
    <row r="88" spans="1:9" s="5" customFormat="1" x14ac:dyDescent="0.25">
      <c r="A88" s="25"/>
      <c r="B88" s="26"/>
      <c r="C88" s="26"/>
      <c r="D88" s="25"/>
      <c r="E88" s="25"/>
      <c r="F88" s="25"/>
      <c r="G88" s="25"/>
      <c r="H88" s="25"/>
      <c r="I88" s="25"/>
    </row>
    <row r="89" spans="1:9" s="5" customFormat="1" x14ac:dyDescent="0.25">
      <c r="A89" s="25"/>
      <c r="B89" s="26"/>
      <c r="C89" s="26"/>
      <c r="D89" s="25"/>
      <c r="E89" s="25"/>
      <c r="F89" s="25"/>
      <c r="G89" s="25"/>
      <c r="H89" s="25"/>
      <c r="I89" s="25"/>
    </row>
    <row r="90" spans="1:9" s="5" customFormat="1" x14ac:dyDescent="0.25">
      <c r="A90" s="25"/>
      <c r="B90" s="26"/>
      <c r="C90" s="26"/>
      <c r="D90" s="25"/>
      <c r="E90" s="25"/>
      <c r="F90" s="25"/>
      <c r="G90" s="25"/>
      <c r="H90" s="25"/>
      <c r="I90" s="25"/>
    </row>
    <row r="91" spans="1:9" s="5" customFormat="1" x14ac:dyDescent="0.25">
      <c r="A91" s="25"/>
      <c r="B91" s="26"/>
      <c r="C91" s="26"/>
      <c r="D91" s="25"/>
      <c r="E91" s="25"/>
      <c r="F91" s="25"/>
      <c r="G91" s="25"/>
      <c r="H91" s="25"/>
      <c r="I91" s="25"/>
    </row>
    <row r="92" spans="1:9" s="5" customFormat="1" x14ac:dyDescent="0.25">
      <c r="A92" s="25"/>
      <c r="B92" s="26"/>
      <c r="C92" s="26"/>
      <c r="D92" s="25"/>
      <c r="E92" s="25"/>
      <c r="F92" s="25"/>
      <c r="G92" s="25"/>
      <c r="H92" s="25"/>
      <c r="I92" s="25"/>
    </row>
    <row r="93" spans="1:9" s="5" customFormat="1" x14ac:dyDescent="0.25">
      <c r="A93" s="25"/>
      <c r="B93" s="26"/>
      <c r="C93" s="26"/>
      <c r="D93" s="25"/>
      <c r="E93" s="25"/>
      <c r="F93" s="25"/>
      <c r="G93" s="25"/>
      <c r="H93" s="25"/>
      <c r="I93" s="25"/>
    </row>
    <row r="94" spans="1:9" s="5" customFormat="1" x14ac:dyDescent="0.25">
      <c r="A94" s="25"/>
      <c r="B94" s="26"/>
      <c r="C94" s="26"/>
      <c r="D94" s="25"/>
      <c r="E94" s="25"/>
      <c r="F94" s="25"/>
      <c r="G94" s="25"/>
      <c r="H94" s="25"/>
      <c r="I94" s="25"/>
    </row>
    <row r="95" spans="1:9" s="5" customFormat="1" x14ac:dyDescent="0.25">
      <c r="A95" s="25"/>
      <c r="B95" s="26"/>
      <c r="C95" s="26"/>
      <c r="D95" s="25"/>
      <c r="E95" s="25"/>
      <c r="F95" s="25"/>
      <c r="G95" s="25"/>
      <c r="H95" s="25"/>
      <c r="I95" s="25"/>
    </row>
    <row r="96" spans="1:9" s="5" customFormat="1" x14ac:dyDescent="0.25">
      <c r="A96" s="25"/>
      <c r="B96" s="26"/>
      <c r="C96" s="26"/>
      <c r="D96" s="25"/>
      <c r="E96" s="25"/>
      <c r="F96" s="25"/>
      <c r="G96" s="25"/>
      <c r="H96" s="25"/>
      <c r="I96" s="25"/>
    </row>
    <row r="97" spans="1:9" s="5" customFormat="1" x14ac:dyDescent="0.25">
      <c r="A97" s="25"/>
      <c r="B97" s="26"/>
      <c r="C97" s="26"/>
      <c r="D97" s="25"/>
      <c r="E97" s="25"/>
      <c r="F97" s="25"/>
      <c r="G97" s="25"/>
      <c r="H97" s="25"/>
      <c r="I97" s="25"/>
    </row>
    <row r="98" spans="1:9" s="5" customFormat="1" x14ac:dyDescent="0.25">
      <c r="A98" s="25"/>
      <c r="B98" s="26"/>
      <c r="C98" s="26"/>
      <c r="D98" s="25"/>
      <c r="E98" s="25"/>
      <c r="F98" s="25"/>
      <c r="G98" s="25"/>
      <c r="H98" s="25"/>
      <c r="I98" s="25"/>
    </row>
    <row r="99" spans="1:9" s="5" customFormat="1" x14ac:dyDescent="0.25">
      <c r="A99" s="25"/>
      <c r="B99" s="26"/>
      <c r="C99" s="26"/>
      <c r="D99" s="25"/>
      <c r="E99" s="25"/>
      <c r="F99" s="25"/>
      <c r="G99" s="25"/>
      <c r="H99" s="25"/>
      <c r="I99" s="25"/>
    </row>
    <row r="100" spans="1:9" s="5" customFormat="1" x14ac:dyDescent="0.25">
      <c r="A100" s="25"/>
      <c r="B100" s="26"/>
      <c r="C100" s="26"/>
      <c r="D100" s="25"/>
      <c r="E100" s="25"/>
      <c r="F100" s="25"/>
      <c r="G100" s="25"/>
      <c r="H100" s="25"/>
      <c r="I100" s="25"/>
    </row>
    <row r="101" spans="1:9" s="5" customFormat="1" x14ac:dyDescent="0.25">
      <c r="A101" s="25"/>
      <c r="B101" s="26"/>
      <c r="C101" s="26"/>
      <c r="D101" s="25"/>
      <c r="E101" s="25"/>
      <c r="F101" s="25"/>
      <c r="G101" s="25"/>
      <c r="H101" s="25"/>
      <c r="I101" s="25"/>
    </row>
    <row r="102" spans="1:9" s="5" customFormat="1" x14ac:dyDescent="0.25">
      <c r="A102" s="25"/>
      <c r="B102" s="26"/>
      <c r="C102" s="26"/>
      <c r="D102" s="25"/>
      <c r="E102" s="25"/>
      <c r="F102" s="25"/>
      <c r="G102" s="25"/>
      <c r="H102" s="25"/>
      <c r="I102" s="25"/>
    </row>
    <row r="103" spans="1:9" s="5" customFormat="1" x14ac:dyDescent="0.25">
      <c r="A103" s="25"/>
      <c r="B103" s="26"/>
      <c r="C103" s="26"/>
      <c r="D103" s="25"/>
      <c r="E103" s="25"/>
      <c r="F103" s="25"/>
      <c r="G103" s="25"/>
      <c r="H103" s="25"/>
      <c r="I103" s="25"/>
    </row>
    <row r="104" spans="1:9" s="5" customFormat="1" ht="15.75" thickBot="1" x14ac:dyDescent="0.3">
      <c r="A104" s="25"/>
      <c r="B104" s="26"/>
      <c r="C104" s="26"/>
      <c r="D104" s="25"/>
      <c r="E104" s="25"/>
      <c r="F104" s="25"/>
      <c r="G104" s="25"/>
      <c r="H104" s="25"/>
      <c r="I104" s="25"/>
    </row>
    <row r="105" spans="1:9" ht="15.75" thickBot="1" x14ac:dyDescent="0.3">
      <c r="B105" s="87" t="s">
        <v>70</v>
      </c>
      <c r="C105" s="88"/>
      <c r="D105" s="88"/>
      <c r="E105" s="88"/>
      <c r="F105" s="88"/>
      <c r="G105" s="88"/>
      <c r="H105" s="89"/>
    </row>
    <row r="106" spans="1:9" ht="15.75" thickBot="1" x14ac:dyDescent="0.3">
      <c r="B106" s="103" t="s">
        <v>26</v>
      </c>
      <c r="C106" s="104"/>
      <c r="D106" s="104"/>
      <c r="E106" s="104"/>
      <c r="F106" s="104"/>
      <c r="G106" s="104"/>
      <c r="H106" s="105"/>
    </row>
    <row r="107" spans="1:9" x14ac:dyDescent="0.25">
      <c r="B107" s="123" t="s">
        <v>22</v>
      </c>
      <c r="C107" s="124"/>
      <c r="D107" s="125" t="s">
        <v>1</v>
      </c>
      <c r="E107" s="125"/>
      <c r="F107" s="125" t="s">
        <v>2</v>
      </c>
      <c r="G107" s="125"/>
      <c r="H107" s="20" t="s">
        <v>3</v>
      </c>
    </row>
    <row r="108" spans="1:9" x14ac:dyDescent="0.25">
      <c r="B108" s="13">
        <v>8</v>
      </c>
      <c r="C108" s="10">
        <v>8.1999999999999993</v>
      </c>
      <c r="D108" s="126" t="s">
        <v>65</v>
      </c>
      <c r="E108" s="126"/>
      <c r="F108" s="93" t="s">
        <v>48</v>
      </c>
      <c r="G108" s="94"/>
      <c r="H108" s="127" t="s">
        <v>27</v>
      </c>
    </row>
    <row r="109" spans="1:9" x14ac:dyDescent="0.25">
      <c r="B109" s="13">
        <v>8.25</v>
      </c>
      <c r="C109" s="10">
        <v>8.4499999999999993</v>
      </c>
      <c r="D109" s="126" t="s">
        <v>7</v>
      </c>
      <c r="E109" s="126"/>
      <c r="F109" s="95"/>
      <c r="G109" s="96"/>
      <c r="H109" s="127"/>
    </row>
    <row r="110" spans="1:9" ht="15.75" thickBot="1" x14ac:dyDescent="0.3">
      <c r="B110" s="21">
        <v>8.5</v>
      </c>
      <c r="C110" s="22">
        <v>9.1</v>
      </c>
      <c r="D110" s="126" t="s">
        <v>28</v>
      </c>
      <c r="E110" s="126"/>
      <c r="F110" s="97"/>
      <c r="G110" s="98"/>
      <c r="H110" s="128"/>
    </row>
    <row r="111" spans="1:9" ht="15.75" thickBot="1" x14ac:dyDescent="0.3">
      <c r="B111" s="103" t="s">
        <v>29</v>
      </c>
      <c r="C111" s="104"/>
      <c r="D111" s="104"/>
      <c r="E111" s="104"/>
      <c r="F111" s="104"/>
      <c r="G111" s="104"/>
      <c r="H111" s="105"/>
    </row>
    <row r="112" spans="1:9" x14ac:dyDescent="0.25">
      <c r="B112" s="60" t="s">
        <v>22</v>
      </c>
      <c r="C112" s="61"/>
      <c r="D112" s="62" t="s">
        <v>1</v>
      </c>
      <c r="E112" s="62"/>
      <c r="F112" s="117" t="s">
        <v>2</v>
      </c>
      <c r="G112" s="118"/>
      <c r="H112" s="17" t="s">
        <v>3</v>
      </c>
    </row>
    <row r="113" spans="2:8" x14ac:dyDescent="0.25">
      <c r="B113" s="12">
        <v>8.15</v>
      </c>
      <c r="C113" s="4">
        <v>9</v>
      </c>
      <c r="D113" s="51" t="s">
        <v>23</v>
      </c>
      <c r="E113" s="51"/>
      <c r="F113" s="99" t="s">
        <v>49</v>
      </c>
      <c r="G113" s="100"/>
      <c r="H113" s="106" t="s">
        <v>10</v>
      </c>
    </row>
    <row r="114" spans="2:8" ht="15.75" thickBot="1" x14ac:dyDescent="0.3">
      <c r="B114" s="12">
        <v>8.4499999999999993</v>
      </c>
      <c r="C114" s="4">
        <v>9</v>
      </c>
      <c r="D114" s="51" t="s">
        <v>7</v>
      </c>
      <c r="E114" s="51"/>
      <c r="F114" s="101"/>
      <c r="G114" s="102"/>
      <c r="H114" s="106"/>
    </row>
    <row r="115" spans="2:8" ht="15.75" thickBot="1" x14ac:dyDescent="0.3">
      <c r="B115" s="103" t="s">
        <v>25</v>
      </c>
      <c r="C115" s="104"/>
      <c r="D115" s="104"/>
      <c r="E115" s="104"/>
      <c r="F115" s="104"/>
      <c r="G115" s="104"/>
      <c r="H115" s="105"/>
    </row>
    <row r="116" spans="2:8" x14ac:dyDescent="0.25">
      <c r="B116" s="60" t="s">
        <v>22</v>
      </c>
      <c r="C116" s="61"/>
      <c r="D116" s="62" t="s">
        <v>1</v>
      </c>
      <c r="E116" s="62"/>
      <c r="F116" s="62" t="s">
        <v>2</v>
      </c>
      <c r="G116" s="62"/>
      <c r="H116" s="17" t="s">
        <v>3</v>
      </c>
    </row>
    <row r="117" spans="2:8" x14ac:dyDescent="0.25">
      <c r="B117" s="12">
        <v>8.3000000000000007</v>
      </c>
      <c r="C117" s="4">
        <f>B117+0.08</f>
        <v>8.3800000000000008</v>
      </c>
      <c r="D117" s="112" t="s">
        <v>31</v>
      </c>
      <c r="E117" s="113"/>
      <c r="F117" s="74" t="s">
        <v>50</v>
      </c>
      <c r="G117" s="76"/>
      <c r="H117" s="106" t="s">
        <v>21</v>
      </c>
    </row>
    <row r="118" spans="2:8" x14ac:dyDescent="0.25">
      <c r="B118" s="12">
        <f>C117+0.02</f>
        <v>8.4</v>
      </c>
      <c r="C118" s="36">
        <f t="shared" ref="C118:C125" si="5">B118+0.08</f>
        <v>8.48</v>
      </c>
      <c r="D118" s="112" t="s">
        <v>11</v>
      </c>
      <c r="E118" s="113"/>
      <c r="F118" s="77"/>
      <c r="G118" s="79"/>
      <c r="H118" s="106"/>
    </row>
    <row r="119" spans="2:8" s="31" customFormat="1" x14ac:dyDescent="0.25">
      <c r="B119" s="35">
        <f t="shared" ref="B119:B125" si="6">C118+0.02</f>
        <v>8.5</v>
      </c>
      <c r="C119" s="36">
        <f t="shared" si="5"/>
        <v>8.58</v>
      </c>
      <c r="D119" s="112" t="s">
        <v>32</v>
      </c>
      <c r="E119" s="113"/>
      <c r="F119" s="77"/>
      <c r="G119" s="79"/>
      <c r="H119" s="106"/>
    </row>
    <row r="120" spans="2:8" x14ac:dyDescent="0.25">
      <c r="B120" s="35">
        <f>C119+0.42</f>
        <v>9</v>
      </c>
      <c r="C120" s="36">
        <f t="shared" si="5"/>
        <v>9.08</v>
      </c>
      <c r="D120" s="112" t="s">
        <v>33</v>
      </c>
      <c r="E120" s="113"/>
      <c r="F120" s="77"/>
      <c r="G120" s="79"/>
      <c r="H120" s="106"/>
    </row>
    <row r="121" spans="2:8" x14ac:dyDescent="0.25">
      <c r="B121" s="35">
        <f t="shared" si="6"/>
        <v>9.1</v>
      </c>
      <c r="C121" s="36">
        <f t="shared" si="5"/>
        <v>9.18</v>
      </c>
      <c r="D121" s="112" t="s">
        <v>7</v>
      </c>
      <c r="E121" s="113"/>
      <c r="F121" s="77"/>
      <c r="G121" s="79"/>
      <c r="H121" s="106"/>
    </row>
    <row r="122" spans="2:8" x14ac:dyDescent="0.25">
      <c r="B122" s="35">
        <f t="shared" si="6"/>
        <v>9.1999999999999993</v>
      </c>
      <c r="C122" s="36">
        <f t="shared" si="5"/>
        <v>9.2799999999999994</v>
      </c>
      <c r="D122" s="112" t="s">
        <v>14</v>
      </c>
      <c r="E122" s="113"/>
      <c r="F122" s="77"/>
      <c r="G122" s="79"/>
      <c r="H122" s="106"/>
    </row>
    <row r="123" spans="2:8" x14ac:dyDescent="0.25">
      <c r="B123" s="35">
        <f t="shared" si="6"/>
        <v>9.2999999999999989</v>
      </c>
      <c r="C123" s="36">
        <f t="shared" si="5"/>
        <v>9.379999999999999</v>
      </c>
      <c r="D123" s="112" t="s">
        <v>15</v>
      </c>
      <c r="E123" s="113"/>
      <c r="F123" s="77"/>
      <c r="G123" s="79"/>
      <c r="H123" s="106"/>
    </row>
    <row r="124" spans="2:8" x14ac:dyDescent="0.25">
      <c r="B124" s="35">
        <f t="shared" si="6"/>
        <v>9.3999999999999986</v>
      </c>
      <c r="C124" s="36">
        <f t="shared" si="5"/>
        <v>9.4799999999999986</v>
      </c>
      <c r="D124" s="112" t="s">
        <v>12</v>
      </c>
      <c r="E124" s="113"/>
      <c r="F124" s="77"/>
      <c r="G124" s="79"/>
      <c r="H124" s="106"/>
    </row>
    <row r="125" spans="2:8" ht="15.75" thickBot="1" x14ac:dyDescent="0.3">
      <c r="B125" s="35">
        <f t="shared" si="6"/>
        <v>9.4999999999999982</v>
      </c>
      <c r="C125" s="36">
        <f t="shared" si="5"/>
        <v>9.5799999999999983</v>
      </c>
      <c r="D125" s="129" t="s">
        <v>13</v>
      </c>
      <c r="E125" s="130"/>
      <c r="F125" s="80"/>
      <c r="G125" s="82"/>
      <c r="H125" s="111"/>
    </row>
    <row r="126" spans="2:8" ht="15.75" thickBot="1" x14ac:dyDescent="0.3">
      <c r="B126" s="103" t="s">
        <v>30</v>
      </c>
      <c r="C126" s="104"/>
      <c r="D126" s="104"/>
      <c r="E126" s="104"/>
      <c r="F126" s="104"/>
      <c r="G126" s="104"/>
      <c r="H126" s="105"/>
    </row>
    <row r="127" spans="2:8" x14ac:dyDescent="0.25">
      <c r="B127" s="60" t="s">
        <v>22</v>
      </c>
      <c r="C127" s="61"/>
      <c r="D127" s="62" t="s">
        <v>1</v>
      </c>
      <c r="E127" s="62"/>
      <c r="F127" s="62" t="s">
        <v>2</v>
      </c>
      <c r="G127" s="62"/>
      <c r="H127" s="17" t="s">
        <v>3</v>
      </c>
    </row>
    <row r="128" spans="2:8" x14ac:dyDescent="0.25">
      <c r="B128" s="12">
        <v>10.1</v>
      </c>
      <c r="C128" s="4">
        <f>B128+0.06</f>
        <v>10.16</v>
      </c>
      <c r="D128" s="112" t="s">
        <v>31</v>
      </c>
      <c r="E128" s="113"/>
      <c r="F128" s="74" t="s">
        <v>51</v>
      </c>
      <c r="G128" s="76"/>
      <c r="H128" s="106" t="s">
        <v>21</v>
      </c>
    </row>
    <row r="129" spans="1:9" x14ac:dyDescent="0.25">
      <c r="B129" s="12">
        <f>C128+0.02</f>
        <v>10.18</v>
      </c>
      <c r="C129" s="4">
        <f t="shared" ref="C129:C136" si="7">B129+0.06</f>
        <v>10.24</v>
      </c>
      <c r="D129" s="112" t="s">
        <v>11</v>
      </c>
      <c r="E129" s="113"/>
      <c r="F129" s="77"/>
      <c r="G129" s="79"/>
      <c r="H129" s="106"/>
    </row>
    <row r="130" spans="1:9" x14ac:dyDescent="0.25">
      <c r="B130" s="12">
        <f t="shared" ref="B130:B136" si="8">C129+0.02</f>
        <v>10.26</v>
      </c>
      <c r="C130" s="4">
        <f t="shared" si="7"/>
        <v>10.32</v>
      </c>
      <c r="D130" s="112" t="s">
        <v>32</v>
      </c>
      <c r="E130" s="113"/>
      <c r="F130" s="77"/>
      <c r="G130" s="79"/>
      <c r="H130" s="106"/>
    </row>
    <row r="131" spans="1:9" x14ac:dyDescent="0.25">
      <c r="B131" s="12">
        <f t="shared" si="8"/>
        <v>10.34</v>
      </c>
      <c r="C131" s="4">
        <f t="shared" si="7"/>
        <v>10.4</v>
      </c>
      <c r="D131" s="112" t="s">
        <v>33</v>
      </c>
      <c r="E131" s="113"/>
      <c r="F131" s="77"/>
      <c r="G131" s="79"/>
      <c r="H131" s="106"/>
    </row>
    <row r="132" spans="1:9" x14ac:dyDescent="0.25">
      <c r="B132" s="12">
        <f t="shared" si="8"/>
        <v>10.42</v>
      </c>
      <c r="C132" s="4">
        <f t="shared" si="7"/>
        <v>10.48</v>
      </c>
      <c r="D132" s="112" t="s">
        <v>7</v>
      </c>
      <c r="E132" s="113"/>
      <c r="F132" s="77"/>
      <c r="G132" s="79"/>
      <c r="H132" s="106"/>
    </row>
    <row r="133" spans="1:9" x14ac:dyDescent="0.25">
      <c r="B133" s="12">
        <f>C132+0.02</f>
        <v>10.5</v>
      </c>
      <c r="C133" s="4">
        <f t="shared" si="7"/>
        <v>10.56</v>
      </c>
      <c r="D133" s="112" t="s">
        <v>14</v>
      </c>
      <c r="E133" s="113"/>
      <c r="F133" s="77"/>
      <c r="G133" s="79"/>
      <c r="H133" s="106"/>
    </row>
    <row r="134" spans="1:9" x14ac:dyDescent="0.25">
      <c r="B134" s="12">
        <f t="shared" si="8"/>
        <v>10.58</v>
      </c>
      <c r="C134" s="4">
        <f>B134+0.46</f>
        <v>11.040000000000001</v>
      </c>
      <c r="D134" s="112" t="s">
        <v>15</v>
      </c>
      <c r="E134" s="113"/>
      <c r="F134" s="77"/>
      <c r="G134" s="79"/>
      <c r="H134" s="106"/>
    </row>
    <row r="135" spans="1:9" x14ac:dyDescent="0.25">
      <c r="B135" s="12">
        <f t="shared" si="8"/>
        <v>11.06</v>
      </c>
      <c r="C135" s="4">
        <f t="shared" si="7"/>
        <v>11.120000000000001</v>
      </c>
      <c r="D135" s="112" t="s">
        <v>12</v>
      </c>
      <c r="E135" s="113"/>
      <c r="F135" s="77"/>
      <c r="G135" s="79"/>
      <c r="H135" s="106"/>
    </row>
    <row r="136" spans="1:9" ht="15.75" thickBot="1" x14ac:dyDescent="0.3">
      <c r="B136" s="18">
        <f t="shared" si="8"/>
        <v>11.14</v>
      </c>
      <c r="C136" s="9">
        <f t="shared" si="7"/>
        <v>11.200000000000001</v>
      </c>
      <c r="D136" s="129" t="s">
        <v>13</v>
      </c>
      <c r="E136" s="130"/>
      <c r="F136" s="80"/>
      <c r="G136" s="82"/>
      <c r="H136" s="111"/>
    </row>
    <row r="137" spans="1:9" ht="15.75" thickBot="1" x14ac:dyDescent="0.3">
      <c r="B137" s="103" t="s">
        <v>34</v>
      </c>
      <c r="C137" s="104"/>
      <c r="D137" s="104"/>
      <c r="E137" s="104"/>
      <c r="F137" s="104"/>
      <c r="G137" s="104"/>
      <c r="H137" s="105"/>
    </row>
    <row r="138" spans="1:9" x14ac:dyDescent="0.25">
      <c r="B138" s="107" t="s">
        <v>22</v>
      </c>
      <c r="C138" s="108"/>
      <c r="D138" s="109" t="s">
        <v>1</v>
      </c>
      <c r="E138" s="109"/>
      <c r="F138" s="37" t="s">
        <v>2</v>
      </c>
      <c r="G138" s="37" t="s">
        <v>3</v>
      </c>
      <c r="H138" s="28" t="s">
        <v>35</v>
      </c>
    </row>
    <row r="139" spans="1:9" ht="15" customHeight="1" x14ac:dyDescent="0.25">
      <c r="B139" s="35">
        <v>11.3</v>
      </c>
      <c r="C139" s="36">
        <f>B139+0.15+0.01</f>
        <v>11.46</v>
      </c>
      <c r="D139" s="112" t="s">
        <v>31</v>
      </c>
      <c r="E139" s="113"/>
      <c r="F139" s="114" t="s">
        <v>52</v>
      </c>
      <c r="G139" s="52" t="s">
        <v>21</v>
      </c>
      <c r="H139" s="33">
        <v>14</v>
      </c>
    </row>
    <row r="140" spans="1:9" x14ac:dyDescent="0.25">
      <c r="B140" s="35">
        <f>C139+0.03</f>
        <v>11.49</v>
      </c>
      <c r="C140" s="36">
        <f>B140+0.55+0.01</f>
        <v>12.05</v>
      </c>
      <c r="D140" s="112" t="s">
        <v>11</v>
      </c>
      <c r="E140" s="113"/>
      <c r="F140" s="115"/>
      <c r="G140" s="53"/>
      <c r="H140" s="33">
        <v>14</v>
      </c>
    </row>
    <row r="141" spans="1:9" x14ac:dyDescent="0.25">
      <c r="B141" s="35">
        <f>C140+0.03</f>
        <v>12.08</v>
      </c>
      <c r="C141" s="36">
        <f>B141+0.12+0.01</f>
        <v>12.209999999999999</v>
      </c>
      <c r="D141" s="112" t="s">
        <v>32</v>
      </c>
      <c r="E141" s="113"/>
      <c r="F141" s="115"/>
      <c r="G141" s="53"/>
      <c r="H141" s="34">
        <v>11</v>
      </c>
    </row>
    <row r="142" spans="1:9" x14ac:dyDescent="0.25">
      <c r="B142" s="35">
        <f t="shared" ref="B142:B147" si="9">C141+0.03</f>
        <v>12.239999999999998</v>
      </c>
      <c r="C142" s="39">
        <f>B142+0.12+0.01</f>
        <v>12.369999999999997</v>
      </c>
      <c r="D142" s="112" t="s">
        <v>33</v>
      </c>
      <c r="E142" s="113"/>
      <c r="F142" s="115"/>
      <c r="G142" s="53"/>
      <c r="H142" s="33">
        <v>11</v>
      </c>
    </row>
    <row r="143" spans="1:9" s="5" customFormat="1" x14ac:dyDescent="0.25">
      <c r="A143" s="25"/>
      <c r="B143" s="35">
        <f t="shared" si="9"/>
        <v>12.399999999999997</v>
      </c>
      <c r="C143" s="39">
        <f>B143+0.07+0.01</f>
        <v>12.479999999999997</v>
      </c>
      <c r="D143" s="112" t="s">
        <v>7</v>
      </c>
      <c r="E143" s="113"/>
      <c r="F143" s="115"/>
      <c r="G143" s="53"/>
      <c r="H143" s="33">
        <v>4</v>
      </c>
      <c r="I143" s="25"/>
    </row>
    <row r="144" spans="1:9" s="5" customFormat="1" x14ac:dyDescent="0.25">
      <c r="A144" s="25"/>
      <c r="B144" s="35">
        <f t="shared" si="9"/>
        <v>12.509999999999996</v>
      </c>
      <c r="C144" s="39">
        <f>B144+0.08</f>
        <v>12.589999999999996</v>
      </c>
      <c r="D144" s="112" t="s">
        <v>14</v>
      </c>
      <c r="E144" s="113"/>
      <c r="F144" s="115"/>
      <c r="G144" s="53"/>
      <c r="H144" s="34">
        <v>5</v>
      </c>
      <c r="I144" s="25"/>
    </row>
    <row r="145" spans="1:9" s="5" customFormat="1" x14ac:dyDescent="0.25">
      <c r="A145" s="25"/>
      <c r="B145" s="35">
        <f>C144+0.43</f>
        <v>13.019999999999996</v>
      </c>
      <c r="C145" s="39">
        <f>B145+0.08</f>
        <v>13.099999999999996</v>
      </c>
      <c r="D145" s="112" t="s">
        <v>15</v>
      </c>
      <c r="E145" s="113"/>
      <c r="F145" s="115"/>
      <c r="G145" s="53"/>
      <c r="H145" s="33">
        <v>5</v>
      </c>
      <c r="I145" s="25"/>
    </row>
    <row r="146" spans="1:9" s="5" customFormat="1" x14ac:dyDescent="0.25">
      <c r="A146" s="25"/>
      <c r="B146" s="35">
        <f t="shared" si="9"/>
        <v>13.129999999999995</v>
      </c>
      <c r="C146" s="39">
        <f>B146+0.1+0.01</f>
        <v>13.239999999999995</v>
      </c>
      <c r="D146" s="112" t="s">
        <v>12</v>
      </c>
      <c r="E146" s="113"/>
      <c r="F146" s="115"/>
      <c r="G146" s="53"/>
      <c r="H146" s="33">
        <v>7</v>
      </c>
      <c r="I146" s="25"/>
    </row>
    <row r="147" spans="1:9" s="5" customFormat="1" ht="15.75" thickBot="1" x14ac:dyDescent="0.3">
      <c r="A147" s="25"/>
      <c r="B147" s="14">
        <f t="shared" si="9"/>
        <v>13.269999999999994</v>
      </c>
      <c r="C147" s="38">
        <f>B147+0.1+0.01</f>
        <v>13.379999999999994</v>
      </c>
      <c r="D147" s="129" t="s">
        <v>13</v>
      </c>
      <c r="E147" s="130"/>
      <c r="F147" s="116"/>
      <c r="G147" s="132"/>
      <c r="H147" s="16">
        <v>7</v>
      </c>
      <c r="I147" s="25"/>
    </row>
    <row r="148" spans="1:9" s="5" customFormat="1" ht="15.75" thickBot="1" x14ac:dyDescent="0.3">
      <c r="A148" s="25"/>
      <c r="B148" s="54" t="s">
        <v>69</v>
      </c>
      <c r="C148" s="135"/>
      <c r="D148" s="135"/>
      <c r="E148" s="135"/>
      <c r="F148" s="135"/>
      <c r="G148" s="135"/>
      <c r="H148" s="136"/>
      <c r="I148" s="25"/>
    </row>
    <row r="149" spans="1:9" s="5" customFormat="1" x14ac:dyDescent="0.25">
      <c r="A149" s="25"/>
      <c r="B149" s="8"/>
      <c r="C149" s="8"/>
      <c r="D149" s="8"/>
      <c r="E149" s="8"/>
      <c r="F149" s="8"/>
      <c r="G149" s="8"/>
      <c r="H149" s="8"/>
      <c r="I149" s="25"/>
    </row>
    <row r="150" spans="1:9" s="5" customFormat="1" x14ac:dyDescent="0.25">
      <c r="A150" s="25"/>
      <c r="B150" s="8"/>
      <c r="C150" s="8"/>
      <c r="D150" s="8"/>
      <c r="E150" s="8"/>
      <c r="F150" s="8"/>
      <c r="G150" s="8"/>
      <c r="H150" s="8"/>
      <c r="I150" s="25"/>
    </row>
    <row r="151" spans="1:9" s="5" customFormat="1" x14ac:dyDescent="0.25">
      <c r="A151" s="25"/>
      <c r="B151" s="8"/>
      <c r="C151" s="8"/>
      <c r="D151" s="8"/>
      <c r="E151" s="8"/>
      <c r="F151" s="8"/>
      <c r="G151" s="8"/>
      <c r="H151" s="8"/>
      <c r="I151" s="25"/>
    </row>
    <row r="152" spans="1:9" s="5" customFormat="1" x14ac:dyDescent="0.25">
      <c r="A152" s="25"/>
      <c r="B152" s="8"/>
      <c r="C152" s="8"/>
      <c r="D152" s="8"/>
      <c r="E152" s="8"/>
      <c r="F152" s="8"/>
      <c r="G152" s="8"/>
      <c r="H152" s="8"/>
      <c r="I152" s="25"/>
    </row>
    <row r="153" spans="1:9" s="5" customFormat="1" ht="15.75" thickBot="1" x14ac:dyDescent="0.3">
      <c r="A153" s="25"/>
      <c r="B153" s="8"/>
      <c r="C153" s="8"/>
      <c r="D153" s="8"/>
      <c r="E153" s="8"/>
      <c r="F153" s="8"/>
      <c r="G153" s="8"/>
      <c r="H153" s="8"/>
      <c r="I153" s="25"/>
    </row>
    <row r="154" spans="1:9" ht="15.75" thickBot="1" x14ac:dyDescent="0.3">
      <c r="B154" s="103" t="s">
        <v>36</v>
      </c>
      <c r="C154" s="104"/>
      <c r="D154" s="104"/>
      <c r="E154" s="104"/>
      <c r="F154" s="104"/>
      <c r="G154" s="104"/>
      <c r="H154" s="105"/>
    </row>
    <row r="155" spans="1:9" x14ac:dyDescent="0.25">
      <c r="B155" s="60" t="s">
        <v>22</v>
      </c>
      <c r="C155" s="61"/>
      <c r="D155" s="62" t="s">
        <v>1</v>
      </c>
      <c r="E155" s="62"/>
      <c r="F155" s="32" t="s">
        <v>2</v>
      </c>
      <c r="G155" s="32" t="s">
        <v>3</v>
      </c>
      <c r="H155" s="17" t="s">
        <v>35</v>
      </c>
    </row>
    <row r="156" spans="1:9" ht="15" customHeight="1" x14ac:dyDescent="0.25">
      <c r="B156" s="35">
        <v>14.35</v>
      </c>
      <c r="C156" s="36">
        <f>B156+0.15+0.01</f>
        <v>14.51</v>
      </c>
      <c r="D156" s="112" t="s">
        <v>31</v>
      </c>
      <c r="E156" s="113"/>
      <c r="F156" s="63" t="s">
        <v>53</v>
      </c>
      <c r="G156" s="52" t="s">
        <v>21</v>
      </c>
      <c r="H156" s="47">
        <v>14</v>
      </c>
    </row>
    <row r="157" spans="1:9" x14ac:dyDescent="0.25">
      <c r="B157" s="35">
        <f>C156+0.03</f>
        <v>14.54</v>
      </c>
      <c r="C157" s="36">
        <f>B157+0.55+0.01</f>
        <v>15.1</v>
      </c>
      <c r="D157" s="112" t="s">
        <v>11</v>
      </c>
      <c r="E157" s="113"/>
      <c r="F157" s="64"/>
      <c r="G157" s="53"/>
      <c r="H157" s="47">
        <v>14</v>
      </c>
    </row>
    <row r="158" spans="1:9" x14ac:dyDescent="0.25">
      <c r="B158" s="35">
        <f t="shared" ref="B158:B164" si="10">C157+0.03</f>
        <v>15.129999999999999</v>
      </c>
      <c r="C158" s="36">
        <f>B158+0.12+0.01</f>
        <v>15.259999999999998</v>
      </c>
      <c r="D158" s="112" t="s">
        <v>32</v>
      </c>
      <c r="E158" s="113"/>
      <c r="F158" s="64"/>
      <c r="G158" s="53"/>
      <c r="H158" s="48">
        <v>11</v>
      </c>
    </row>
    <row r="159" spans="1:9" x14ac:dyDescent="0.25">
      <c r="B159" s="35">
        <f t="shared" si="10"/>
        <v>15.289999999999997</v>
      </c>
      <c r="C159" s="36">
        <f>B159+0.12+0.01</f>
        <v>15.419999999999996</v>
      </c>
      <c r="D159" s="112" t="s">
        <v>33</v>
      </c>
      <c r="E159" s="113"/>
      <c r="F159" s="64"/>
      <c r="G159" s="53"/>
      <c r="H159" s="47">
        <v>11</v>
      </c>
    </row>
    <row r="160" spans="1:9" x14ac:dyDescent="0.25">
      <c r="B160" s="35">
        <f t="shared" si="10"/>
        <v>15.449999999999996</v>
      </c>
      <c r="C160" s="36">
        <f>B160+0.07+0.01</f>
        <v>15.529999999999996</v>
      </c>
      <c r="D160" s="112" t="s">
        <v>7</v>
      </c>
      <c r="E160" s="113"/>
      <c r="F160" s="64"/>
      <c r="G160" s="53"/>
      <c r="H160" s="47">
        <v>4</v>
      </c>
    </row>
    <row r="161" spans="1:9" x14ac:dyDescent="0.25">
      <c r="B161" s="35">
        <f t="shared" si="10"/>
        <v>15.559999999999995</v>
      </c>
      <c r="C161" s="36">
        <f>B161+0.48</f>
        <v>16.039999999999996</v>
      </c>
      <c r="D161" s="112" t="s">
        <v>14</v>
      </c>
      <c r="E161" s="113"/>
      <c r="F161" s="64"/>
      <c r="G161" s="53"/>
      <c r="H161" s="48">
        <v>5</v>
      </c>
    </row>
    <row r="162" spans="1:9" x14ac:dyDescent="0.25">
      <c r="B162" s="35">
        <f t="shared" si="10"/>
        <v>16.069999999999997</v>
      </c>
      <c r="C162" s="36">
        <f>B162+0.08</f>
        <v>16.149999999999995</v>
      </c>
      <c r="D162" s="112" t="s">
        <v>15</v>
      </c>
      <c r="E162" s="113"/>
      <c r="F162" s="64"/>
      <c r="G162" s="53"/>
      <c r="H162" s="47">
        <v>5</v>
      </c>
    </row>
    <row r="163" spans="1:9" x14ac:dyDescent="0.25">
      <c r="B163" s="35">
        <f t="shared" si="10"/>
        <v>16.179999999999996</v>
      </c>
      <c r="C163" s="36">
        <f>B163+0.1+0.01</f>
        <v>16.29</v>
      </c>
      <c r="D163" s="112" t="s">
        <v>12</v>
      </c>
      <c r="E163" s="113"/>
      <c r="F163" s="64"/>
      <c r="G163" s="53"/>
      <c r="H163" s="47">
        <v>7</v>
      </c>
    </row>
    <row r="164" spans="1:9" ht="15.75" thickBot="1" x14ac:dyDescent="0.3">
      <c r="B164" s="14">
        <f t="shared" si="10"/>
        <v>16.32</v>
      </c>
      <c r="C164" s="15">
        <f>B164+0.1+0.01</f>
        <v>16.430000000000003</v>
      </c>
      <c r="D164" s="129" t="s">
        <v>13</v>
      </c>
      <c r="E164" s="130"/>
      <c r="F164" s="131"/>
      <c r="G164" s="132"/>
      <c r="H164" s="16">
        <v>7</v>
      </c>
    </row>
    <row r="165" spans="1:9" ht="15" customHeight="1" x14ac:dyDescent="0.25">
      <c r="B165" s="26"/>
      <c r="C165" s="26"/>
      <c r="D165" s="122"/>
      <c r="E165" s="122"/>
      <c r="F165" s="40"/>
      <c r="G165" s="41"/>
      <c r="H165" s="25"/>
    </row>
    <row r="175" spans="1:9" s="5" customFormat="1" x14ac:dyDescent="0.25">
      <c r="A175" s="25"/>
      <c r="B175" s="26"/>
      <c r="C175" s="26"/>
      <c r="D175" s="25"/>
      <c r="E175" s="25"/>
      <c r="F175" s="27"/>
      <c r="G175" s="25"/>
      <c r="H175" s="25"/>
      <c r="I175" s="25"/>
    </row>
    <row r="176" spans="1:9" s="5" customFormat="1" x14ac:dyDescent="0.25">
      <c r="A176" s="25"/>
      <c r="B176" s="26"/>
      <c r="C176" s="26"/>
      <c r="D176" s="25"/>
      <c r="E176" s="25"/>
      <c r="F176" s="27"/>
      <c r="G176" s="25"/>
      <c r="H176" s="25"/>
      <c r="I176" s="25"/>
    </row>
    <row r="177" spans="1:9" s="5" customFormat="1" x14ac:dyDescent="0.25">
      <c r="A177" s="25"/>
      <c r="B177" s="26"/>
      <c r="C177" s="26"/>
      <c r="D177" s="25"/>
      <c r="E177" s="25"/>
      <c r="F177" s="27"/>
      <c r="G177" s="25"/>
      <c r="H177" s="25"/>
      <c r="I177" s="25"/>
    </row>
    <row r="178" spans="1:9" s="5" customFormat="1" x14ac:dyDescent="0.25">
      <c r="A178" s="25"/>
      <c r="B178" s="26"/>
      <c r="C178" s="26"/>
      <c r="D178" s="25"/>
      <c r="E178" s="25"/>
      <c r="F178" s="27"/>
      <c r="G178" s="25"/>
      <c r="H178" s="25"/>
      <c r="I178" s="25"/>
    </row>
    <row r="179" spans="1:9" s="5" customFormat="1" x14ac:dyDescent="0.25">
      <c r="A179" s="25"/>
      <c r="B179" s="26"/>
      <c r="C179" s="26"/>
      <c r="D179" s="25"/>
      <c r="E179" s="25"/>
      <c r="F179" s="27"/>
      <c r="G179" s="25"/>
      <c r="H179" s="25"/>
      <c r="I179" s="25"/>
    </row>
    <row r="180" spans="1:9" s="5" customFormat="1" x14ac:dyDescent="0.25">
      <c r="A180" s="25"/>
      <c r="B180" s="26"/>
      <c r="C180" s="26"/>
      <c r="D180" s="25"/>
      <c r="E180" s="25"/>
      <c r="F180" s="27"/>
      <c r="G180" s="25"/>
      <c r="H180" s="25"/>
      <c r="I180" s="25"/>
    </row>
    <row r="181" spans="1:9" s="5" customFormat="1" x14ac:dyDescent="0.25">
      <c r="A181" s="25"/>
      <c r="B181" s="26"/>
      <c r="C181" s="26"/>
      <c r="D181" s="25"/>
      <c r="E181" s="25"/>
      <c r="F181" s="27"/>
      <c r="G181" s="25"/>
      <c r="H181" s="25"/>
      <c r="I181" s="25"/>
    </row>
    <row r="182" spans="1:9" s="5" customFormat="1" x14ac:dyDescent="0.25">
      <c r="A182" s="25"/>
      <c r="B182" s="26"/>
      <c r="C182" s="26"/>
      <c r="D182" s="25"/>
      <c r="E182" s="25"/>
      <c r="F182" s="27"/>
      <c r="G182" s="25"/>
      <c r="H182" s="25"/>
      <c r="I182" s="25"/>
    </row>
    <row r="183" spans="1:9" s="5" customFormat="1" x14ac:dyDescent="0.25">
      <c r="A183" s="25"/>
      <c r="B183" s="26"/>
      <c r="C183" s="26"/>
      <c r="D183" s="25"/>
      <c r="E183" s="25"/>
      <c r="F183" s="27"/>
      <c r="G183" s="25"/>
      <c r="H183" s="25"/>
      <c r="I183" s="25"/>
    </row>
    <row r="184" spans="1:9" s="5" customFormat="1" x14ac:dyDescent="0.25">
      <c r="A184" s="25"/>
      <c r="B184" s="26"/>
      <c r="C184" s="26"/>
      <c r="D184" s="25"/>
      <c r="E184" s="25"/>
      <c r="F184" s="27"/>
      <c r="G184" s="25"/>
      <c r="H184" s="25"/>
      <c r="I184" s="25"/>
    </row>
    <row r="185" spans="1:9" s="5" customFormat="1" x14ac:dyDescent="0.25">
      <c r="A185" s="25"/>
      <c r="B185" s="26"/>
      <c r="C185" s="26"/>
      <c r="D185" s="25"/>
      <c r="E185" s="25"/>
      <c r="F185" s="27"/>
      <c r="G185" s="25"/>
      <c r="H185" s="25"/>
      <c r="I185" s="25"/>
    </row>
    <row r="186" spans="1:9" s="5" customFormat="1" x14ac:dyDescent="0.25">
      <c r="A186" s="25"/>
      <c r="B186" s="26"/>
      <c r="C186" s="26"/>
      <c r="D186" s="25"/>
      <c r="E186" s="25"/>
      <c r="F186" s="27"/>
      <c r="G186" s="25"/>
      <c r="H186" s="25"/>
      <c r="I186" s="25"/>
    </row>
    <row r="187" spans="1:9" s="5" customFormat="1" x14ac:dyDescent="0.25">
      <c r="A187" s="25"/>
      <c r="B187" s="26"/>
      <c r="C187" s="26"/>
      <c r="D187" s="25"/>
      <c r="E187" s="25"/>
      <c r="F187" s="27"/>
      <c r="G187" s="25"/>
      <c r="H187" s="25"/>
      <c r="I187" s="25"/>
    </row>
    <row r="188" spans="1:9" s="5" customFormat="1" x14ac:dyDescent="0.25">
      <c r="A188" s="25"/>
      <c r="B188" s="26"/>
      <c r="C188" s="26"/>
      <c r="D188" s="25"/>
      <c r="E188" s="25"/>
      <c r="F188" s="27"/>
      <c r="G188" s="25"/>
      <c r="H188" s="25"/>
      <c r="I188" s="25"/>
    </row>
    <row r="189" spans="1:9" s="5" customFormat="1" x14ac:dyDescent="0.25">
      <c r="A189" s="25"/>
      <c r="B189" s="26"/>
      <c r="C189" s="26"/>
      <c r="D189" s="25"/>
      <c r="E189" s="25"/>
      <c r="F189" s="27"/>
      <c r="G189" s="25"/>
      <c r="H189" s="25"/>
      <c r="I189" s="25"/>
    </row>
    <row r="190" spans="1:9" s="5" customFormat="1" x14ac:dyDescent="0.25">
      <c r="A190" s="25"/>
      <c r="B190" s="26"/>
      <c r="C190" s="26"/>
      <c r="D190" s="25"/>
      <c r="E190" s="25"/>
      <c r="F190" s="27"/>
      <c r="G190" s="25"/>
      <c r="H190" s="25"/>
      <c r="I190" s="25"/>
    </row>
    <row r="191" spans="1:9" s="5" customFormat="1" x14ac:dyDescent="0.25">
      <c r="A191" s="25"/>
      <c r="B191" s="26"/>
      <c r="C191" s="26"/>
      <c r="D191" s="25"/>
      <c r="E191" s="25"/>
      <c r="F191" s="27"/>
      <c r="G191" s="25"/>
      <c r="H191" s="25"/>
      <c r="I191" s="25"/>
    </row>
    <row r="192" spans="1:9" s="5" customFormat="1" x14ac:dyDescent="0.25">
      <c r="A192" s="25"/>
      <c r="B192" s="26"/>
      <c r="C192" s="26"/>
      <c r="D192" s="25"/>
      <c r="E192" s="25"/>
      <c r="F192" s="27"/>
      <c r="G192" s="25"/>
      <c r="H192" s="25"/>
      <c r="I192" s="25"/>
    </row>
    <row r="193" spans="1:9" s="5" customFormat="1" x14ac:dyDescent="0.25">
      <c r="A193" s="25"/>
      <c r="B193" s="26"/>
      <c r="C193" s="26"/>
      <c r="D193" s="25"/>
      <c r="E193" s="25"/>
      <c r="F193" s="27"/>
      <c r="G193" s="25"/>
      <c r="H193" s="25"/>
      <c r="I193" s="25"/>
    </row>
    <row r="194" spans="1:9" s="5" customFormat="1" x14ac:dyDescent="0.25">
      <c r="A194" s="25"/>
      <c r="B194" s="26"/>
      <c r="C194" s="26"/>
      <c r="D194" s="25"/>
      <c r="E194" s="25"/>
      <c r="F194" s="27"/>
      <c r="G194" s="25"/>
      <c r="H194" s="25"/>
      <c r="I194" s="25"/>
    </row>
    <row r="195" spans="1:9" s="5" customFormat="1" x14ac:dyDescent="0.25">
      <c r="A195" s="25"/>
      <c r="B195" s="26"/>
      <c r="C195" s="26"/>
      <c r="D195" s="25"/>
      <c r="E195" s="25"/>
      <c r="F195" s="27"/>
      <c r="G195" s="25"/>
      <c r="H195" s="25"/>
      <c r="I195" s="25"/>
    </row>
    <row r="196" spans="1:9" s="5" customFormat="1" x14ac:dyDescent="0.25">
      <c r="A196" s="25"/>
      <c r="B196" s="26"/>
      <c r="C196" s="26"/>
      <c r="D196" s="25"/>
      <c r="E196" s="25"/>
      <c r="F196" s="27"/>
      <c r="G196" s="25"/>
      <c r="H196" s="25"/>
      <c r="I196" s="25"/>
    </row>
    <row r="197" spans="1:9" s="5" customFormat="1" x14ac:dyDescent="0.25">
      <c r="A197" s="25"/>
      <c r="B197" s="26"/>
      <c r="C197" s="26"/>
      <c r="D197" s="25"/>
      <c r="E197" s="25"/>
      <c r="F197" s="27"/>
      <c r="G197" s="25"/>
      <c r="H197" s="25"/>
      <c r="I197" s="25"/>
    </row>
    <row r="198" spans="1:9" s="5" customFormat="1" x14ac:dyDescent="0.25">
      <c r="A198" s="25"/>
      <c r="B198" s="26"/>
      <c r="C198" s="26"/>
      <c r="D198" s="25"/>
      <c r="E198" s="25"/>
      <c r="F198" s="27"/>
      <c r="G198" s="25"/>
      <c r="H198" s="25"/>
      <c r="I198" s="25"/>
    </row>
    <row r="199" spans="1:9" s="5" customFormat="1" x14ac:dyDescent="0.25">
      <c r="A199" s="25"/>
      <c r="B199" s="26"/>
      <c r="C199" s="26"/>
      <c r="D199" s="25"/>
      <c r="E199" s="25"/>
      <c r="F199" s="27"/>
      <c r="G199" s="25"/>
      <c r="H199" s="25"/>
      <c r="I199" s="25"/>
    </row>
    <row r="200" spans="1:9" s="5" customFormat="1" x14ac:dyDescent="0.25">
      <c r="A200" s="25"/>
      <c r="B200" s="26"/>
      <c r="C200" s="26"/>
      <c r="D200" s="25"/>
      <c r="E200" s="25"/>
      <c r="F200" s="27"/>
      <c r="G200" s="25"/>
      <c r="H200" s="25"/>
      <c r="I200" s="25"/>
    </row>
    <row r="201" spans="1:9" s="5" customFormat="1" x14ac:dyDescent="0.25">
      <c r="A201" s="25"/>
      <c r="B201" s="26"/>
      <c r="C201" s="26"/>
      <c r="D201" s="25"/>
      <c r="E201" s="25"/>
      <c r="F201" s="27"/>
      <c r="G201" s="25"/>
      <c r="H201" s="25"/>
      <c r="I201" s="25"/>
    </row>
    <row r="202" spans="1:9" s="5" customFormat="1" x14ac:dyDescent="0.25">
      <c r="A202" s="25"/>
      <c r="B202" s="26"/>
      <c r="C202" s="26"/>
      <c r="D202" s="25"/>
      <c r="E202" s="25"/>
      <c r="F202" s="27"/>
      <c r="G202" s="25"/>
      <c r="H202" s="25"/>
      <c r="I202" s="25"/>
    </row>
    <row r="203" spans="1:9" s="5" customFormat="1" ht="15.75" thickBot="1" x14ac:dyDescent="0.3">
      <c r="A203" s="25"/>
      <c r="B203" s="26"/>
      <c r="C203" s="26"/>
      <c r="D203" s="25"/>
      <c r="E203" s="25"/>
      <c r="F203" s="27"/>
      <c r="G203" s="25"/>
      <c r="H203" s="25"/>
      <c r="I203" s="25"/>
    </row>
    <row r="204" spans="1:9" ht="15.75" thickBot="1" x14ac:dyDescent="0.3">
      <c r="B204" s="57" t="s">
        <v>71</v>
      </c>
      <c r="C204" s="58"/>
      <c r="D204" s="58"/>
      <c r="E204" s="58"/>
      <c r="F204" s="58"/>
      <c r="G204" s="58"/>
      <c r="H204" s="59"/>
    </row>
    <row r="205" spans="1:9" x14ac:dyDescent="0.25">
      <c r="B205" s="60" t="s">
        <v>22</v>
      </c>
      <c r="C205" s="61"/>
      <c r="D205" s="62" t="s">
        <v>1</v>
      </c>
      <c r="E205" s="62"/>
      <c r="F205" s="62" t="s">
        <v>2</v>
      </c>
      <c r="G205" s="62"/>
      <c r="H205" s="17" t="s">
        <v>3</v>
      </c>
    </row>
    <row r="206" spans="1:9" ht="15.75" thickBot="1" x14ac:dyDescent="0.3">
      <c r="B206" s="18">
        <v>8.4499999999999993</v>
      </c>
      <c r="C206" s="9">
        <v>9</v>
      </c>
      <c r="D206" s="52" t="s">
        <v>7</v>
      </c>
      <c r="E206" s="52"/>
      <c r="F206" s="52" t="s">
        <v>24</v>
      </c>
      <c r="G206" s="52"/>
      <c r="H206" s="19" t="s">
        <v>37</v>
      </c>
    </row>
    <row r="207" spans="1:9" ht="15.75" thickBot="1" x14ac:dyDescent="0.3">
      <c r="B207" s="57" t="s">
        <v>38</v>
      </c>
      <c r="C207" s="58"/>
      <c r="D207" s="58"/>
      <c r="E207" s="58"/>
      <c r="F207" s="58"/>
      <c r="G207" s="58"/>
      <c r="H207" s="59"/>
    </row>
    <row r="208" spans="1:9" x14ac:dyDescent="0.25">
      <c r="B208" s="60" t="s">
        <v>22</v>
      </c>
      <c r="C208" s="61"/>
      <c r="D208" s="62" t="s">
        <v>1</v>
      </c>
      <c r="E208" s="62"/>
      <c r="F208" s="62" t="s">
        <v>2</v>
      </c>
      <c r="G208" s="62"/>
      <c r="H208" s="17" t="s">
        <v>3</v>
      </c>
    </row>
    <row r="209" spans="2:8" x14ac:dyDescent="0.25">
      <c r="B209" s="12">
        <v>9</v>
      </c>
      <c r="C209" s="4">
        <f>B209+0.08</f>
        <v>9.08</v>
      </c>
      <c r="D209" s="51" t="s">
        <v>14</v>
      </c>
      <c r="E209" s="51"/>
      <c r="F209" s="74" t="s">
        <v>54</v>
      </c>
      <c r="G209" s="76"/>
      <c r="H209" s="106" t="s">
        <v>21</v>
      </c>
    </row>
    <row r="210" spans="2:8" x14ac:dyDescent="0.25">
      <c r="B210" s="12">
        <f>C209+0.02</f>
        <v>9.1</v>
      </c>
      <c r="C210" s="4">
        <f t="shared" ref="C210:C217" si="11">B210+0.08</f>
        <v>9.18</v>
      </c>
      <c r="D210" s="51" t="s">
        <v>15</v>
      </c>
      <c r="E210" s="51"/>
      <c r="F210" s="77"/>
      <c r="G210" s="79"/>
      <c r="H210" s="106"/>
    </row>
    <row r="211" spans="2:8" x14ac:dyDescent="0.25">
      <c r="B211" s="12">
        <f t="shared" ref="B211:B217" si="12">C210+0.02</f>
        <v>9.1999999999999993</v>
      </c>
      <c r="C211" s="4">
        <f t="shared" si="11"/>
        <v>9.2799999999999994</v>
      </c>
      <c r="D211" s="51" t="s">
        <v>12</v>
      </c>
      <c r="E211" s="51"/>
      <c r="F211" s="77"/>
      <c r="G211" s="79"/>
      <c r="H211" s="106"/>
    </row>
    <row r="212" spans="2:8" x14ac:dyDescent="0.25">
      <c r="B212" s="12">
        <f t="shared" si="12"/>
        <v>9.2999999999999989</v>
      </c>
      <c r="C212" s="4">
        <f t="shared" si="11"/>
        <v>9.379999999999999</v>
      </c>
      <c r="D212" s="51" t="s">
        <v>13</v>
      </c>
      <c r="E212" s="51"/>
      <c r="F212" s="77"/>
      <c r="G212" s="79"/>
      <c r="H212" s="106"/>
    </row>
    <row r="213" spans="2:8" x14ac:dyDescent="0.25">
      <c r="B213" s="12">
        <f t="shared" si="12"/>
        <v>9.3999999999999986</v>
      </c>
      <c r="C213" s="4">
        <f t="shared" si="11"/>
        <v>9.4799999999999986</v>
      </c>
      <c r="D213" s="51" t="s">
        <v>7</v>
      </c>
      <c r="E213" s="51"/>
      <c r="F213" s="77"/>
      <c r="G213" s="79"/>
      <c r="H213" s="106"/>
    </row>
    <row r="214" spans="2:8" x14ac:dyDescent="0.25">
      <c r="B214" s="12">
        <f t="shared" si="12"/>
        <v>9.4999999999999982</v>
      </c>
      <c r="C214" s="4">
        <f t="shared" si="11"/>
        <v>9.5799999999999983</v>
      </c>
      <c r="D214" s="51" t="s">
        <v>32</v>
      </c>
      <c r="E214" s="51"/>
      <c r="F214" s="77"/>
      <c r="G214" s="79"/>
      <c r="H214" s="106"/>
    </row>
    <row r="215" spans="2:8" x14ac:dyDescent="0.25">
      <c r="B215" s="12">
        <f>C214+0.42</f>
        <v>9.9999999999999982</v>
      </c>
      <c r="C215" s="4">
        <f t="shared" si="11"/>
        <v>10.079999999999998</v>
      </c>
      <c r="D215" s="51" t="s">
        <v>33</v>
      </c>
      <c r="E215" s="51"/>
      <c r="F215" s="77"/>
      <c r="G215" s="79"/>
      <c r="H215" s="106"/>
    </row>
    <row r="216" spans="2:8" x14ac:dyDescent="0.25">
      <c r="B216" s="12">
        <f t="shared" si="12"/>
        <v>10.099999999999998</v>
      </c>
      <c r="C216" s="4">
        <f t="shared" si="11"/>
        <v>10.179999999999998</v>
      </c>
      <c r="D216" s="51" t="s">
        <v>39</v>
      </c>
      <c r="E216" s="51"/>
      <c r="F216" s="77"/>
      <c r="G216" s="79"/>
      <c r="H216" s="106"/>
    </row>
    <row r="217" spans="2:8" ht="15.75" thickBot="1" x14ac:dyDescent="0.3">
      <c r="B217" s="12">
        <f t="shared" si="12"/>
        <v>10.199999999999998</v>
      </c>
      <c r="C217" s="4">
        <f t="shared" si="11"/>
        <v>10.279999999999998</v>
      </c>
      <c r="D217" s="51" t="s">
        <v>31</v>
      </c>
      <c r="E217" s="51"/>
      <c r="F217" s="77"/>
      <c r="G217" s="79"/>
      <c r="H217" s="106"/>
    </row>
    <row r="218" spans="2:8" ht="15.75" thickBot="1" x14ac:dyDescent="0.3">
      <c r="B218" s="103" t="s">
        <v>60</v>
      </c>
      <c r="C218" s="104"/>
      <c r="D218" s="104"/>
      <c r="E218" s="104"/>
      <c r="F218" s="104"/>
      <c r="G218" s="104"/>
      <c r="H218" s="105"/>
    </row>
    <row r="219" spans="2:8" ht="15.75" thickBot="1" x14ac:dyDescent="0.3">
      <c r="B219" s="57" t="s">
        <v>61</v>
      </c>
      <c r="C219" s="58"/>
      <c r="D219" s="58"/>
      <c r="E219" s="58"/>
      <c r="F219" s="58"/>
      <c r="G219" s="58"/>
      <c r="H219" s="59"/>
    </row>
    <row r="220" spans="2:8" x14ac:dyDescent="0.25">
      <c r="B220" s="60" t="s">
        <v>22</v>
      </c>
      <c r="C220" s="61"/>
      <c r="D220" s="62" t="s">
        <v>1</v>
      </c>
      <c r="E220" s="62"/>
      <c r="F220" s="3" t="s">
        <v>2</v>
      </c>
      <c r="G220" s="3" t="s">
        <v>3</v>
      </c>
      <c r="H220" s="17" t="s">
        <v>35</v>
      </c>
    </row>
    <row r="221" spans="2:8" ht="15" customHeight="1" x14ac:dyDescent="0.25">
      <c r="B221" s="12">
        <v>11.3</v>
      </c>
      <c r="C221" s="4">
        <f>B221+0.08+0.02</f>
        <v>11.4</v>
      </c>
      <c r="D221" s="51" t="s">
        <v>14</v>
      </c>
      <c r="E221" s="51"/>
      <c r="F221" s="63" t="s">
        <v>55</v>
      </c>
      <c r="G221" s="52" t="s">
        <v>21</v>
      </c>
      <c r="H221" s="11">
        <v>7</v>
      </c>
    </row>
    <row r="222" spans="2:8" x14ac:dyDescent="0.25">
      <c r="B222" s="12">
        <f>C221+0.03</f>
        <v>11.43</v>
      </c>
      <c r="C222" s="4">
        <f>B222+0.08+0.02</f>
        <v>11.53</v>
      </c>
      <c r="D222" s="51" t="s">
        <v>15</v>
      </c>
      <c r="E222" s="51"/>
      <c r="F222" s="64"/>
      <c r="G222" s="53"/>
      <c r="H222" s="11">
        <v>7</v>
      </c>
    </row>
    <row r="223" spans="2:8" x14ac:dyDescent="0.25">
      <c r="B223" s="35">
        <f t="shared" ref="B223:B229" si="13">C222+0.03</f>
        <v>11.559999999999999</v>
      </c>
      <c r="C223" s="4">
        <f>B223+0.51+0.02</f>
        <v>12.089999999999998</v>
      </c>
      <c r="D223" s="51" t="s">
        <v>12</v>
      </c>
      <c r="E223" s="51"/>
      <c r="F223" s="64"/>
      <c r="G223" s="53"/>
      <c r="H223" s="11">
        <v>10</v>
      </c>
    </row>
    <row r="224" spans="2:8" x14ac:dyDescent="0.25">
      <c r="B224" s="35">
        <f t="shared" si="13"/>
        <v>12.119999999999997</v>
      </c>
      <c r="C224" s="4">
        <f>B224+0.11+0.02</f>
        <v>12.249999999999996</v>
      </c>
      <c r="D224" s="51" t="s">
        <v>13</v>
      </c>
      <c r="E224" s="51"/>
      <c r="F224" s="64"/>
      <c r="G224" s="53"/>
      <c r="H224" s="11">
        <v>10</v>
      </c>
    </row>
    <row r="225" spans="2:8" x14ac:dyDescent="0.25">
      <c r="B225" s="35">
        <f t="shared" si="13"/>
        <v>12.279999999999996</v>
      </c>
      <c r="C225" s="4">
        <f>B225+0.09+0.02</f>
        <v>12.389999999999995</v>
      </c>
      <c r="D225" s="51" t="s">
        <v>7</v>
      </c>
      <c r="E225" s="51"/>
      <c r="F225" s="64"/>
      <c r="G225" s="53"/>
      <c r="H225" s="11">
        <v>6</v>
      </c>
    </row>
    <row r="226" spans="2:8" x14ac:dyDescent="0.25">
      <c r="B226" s="35">
        <f t="shared" si="13"/>
        <v>12.419999999999995</v>
      </c>
      <c r="C226" s="4">
        <f>B226+0.16+0.02+0.4</f>
        <v>12.999999999999995</v>
      </c>
      <c r="D226" s="51" t="s">
        <v>32</v>
      </c>
      <c r="E226" s="51"/>
      <c r="F226" s="64"/>
      <c r="G226" s="53"/>
      <c r="H226" s="11">
        <v>16</v>
      </c>
    </row>
    <row r="227" spans="2:8" x14ac:dyDescent="0.25">
      <c r="B227" s="35">
        <f>C226+0.03</f>
        <v>13.029999999999994</v>
      </c>
      <c r="C227" s="4">
        <f>B227+0.16+0.02</f>
        <v>13.209999999999994</v>
      </c>
      <c r="D227" s="51" t="s">
        <v>33</v>
      </c>
      <c r="E227" s="51"/>
      <c r="F227" s="64"/>
      <c r="G227" s="53"/>
      <c r="H227" s="11">
        <v>16</v>
      </c>
    </row>
    <row r="228" spans="2:8" x14ac:dyDescent="0.25">
      <c r="B228" s="35">
        <f>C227+0.03</f>
        <v>13.239999999999993</v>
      </c>
      <c r="C228" s="4">
        <f>B228+0.21+0.02</f>
        <v>13.469999999999994</v>
      </c>
      <c r="D228" s="51" t="s">
        <v>39</v>
      </c>
      <c r="E228" s="51"/>
      <c r="F228" s="64"/>
      <c r="G228" s="53"/>
      <c r="H228" s="11">
        <v>20</v>
      </c>
    </row>
    <row r="229" spans="2:8" ht="15.75" thickBot="1" x14ac:dyDescent="0.3">
      <c r="B229" s="30">
        <f t="shared" si="13"/>
        <v>13.499999999999993</v>
      </c>
      <c r="C229" s="9">
        <f>B229+0.21+0.02+0.4</f>
        <v>14.129999999999994</v>
      </c>
      <c r="D229" s="52" t="s">
        <v>31</v>
      </c>
      <c r="E229" s="52"/>
      <c r="F229" s="64"/>
      <c r="G229" s="53"/>
      <c r="H229" s="34">
        <v>20</v>
      </c>
    </row>
    <row r="230" spans="2:8" ht="15.75" thickBot="1" x14ac:dyDescent="0.3">
      <c r="B230" s="54" t="s">
        <v>72</v>
      </c>
      <c r="C230" s="55"/>
      <c r="D230" s="55"/>
      <c r="E230" s="55"/>
      <c r="F230" s="55"/>
      <c r="G230" s="55"/>
      <c r="H230" s="56"/>
    </row>
    <row r="231" spans="2:8" s="31" customFormat="1" ht="15.75" thickBot="1" x14ac:dyDescent="0.3">
      <c r="B231" s="57" t="s">
        <v>62</v>
      </c>
      <c r="C231" s="58"/>
      <c r="D231" s="58"/>
      <c r="E231" s="58"/>
      <c r="F231" s="58"/>
      <c r="G231" s="58"/>
      <c r="H231" s="59"/>
    </row>
    <row r="232" spans="2:8" s="31" customFormat="1" x14ac:dyDescent="0.25">
      <c r="B232" s="60" t="s">
        <v>22</v>
      </c>
      <c r="C232" s="61"/>
      <c r="D232" s="62" t="s">
        <v>1</v>
      </c>
      <c r="E232" s="62"/>
      <c r="F232" s="32" t="s">
        <v>2</v>
      </c>
      <c r="G232" s="32" t="s">
        <v>3</v>
      </c>
      <c r="H232" s="17" t="s">
        <v>35</v>
      </c>
    </row>
    <row r="233" spans="2:8" s="31" customFormat="1" x14ac:dyDescent="0.25">
      <c r="B233" s="35">
        <v>15.1</v>
      </c>
      <c r="C233" s="36">
        <f>B233+0.08+0.02</f>
        <v>15.2</v>
      </c>
      <c r="D233" s="51" t="s">
        <v>14</v>
      </c>
      <c r="E233" s="51"/>
      <c r="F233" s="63" t="s">
        <v>63</v>
      </c>
      <c r="G233" s="52" t="s">
        <v>21</v>
      </c>
      <c r="H233" s="47">
        <v>7</v>
      </c>
    </row>
    <row r="234" spans="2:8" s="31" customFormat="1" x14ac:dyDescent="0.25">
      <c r="B234" s="35">
        <f>C233+0.03</f>
        <v>15.229999999999999</v>
      </c>
      <c r="C234" s="36">
        <f>B234+0.08+0.02</f>
        <v>15.329999999999998</v>
      </c>
      <c r="D234" s="51" t="s">
        <v>15</v>
      </c>
      <c r="E234" s="51"/>
      <c r="F234" s="64"/>
      <c r="G234" s="53"/>
      <c r="H234" s="47">
        <v>7</v>
      </c>
    </row>
    <row r="235" spans="2:8" s="31" customFormat="1" x14ac:dyDescent="0.25">
      <c r="B235" s="35">
        <f t="shared" ref="B235:B241" si="14">C234+0.03</f>
        <v>15.359999999999998</v>
      </c>
      <c r="C235" s="36">
        <f>B235+0.11+0.02</f>
        <v>15.489999999999997</v>
      </c>
      <c r="D235" s="51" t="s">
        <v>12</v>
      </c>
      <c r="E235" s="51"/>
      <c r="F235" s="64"/>
      <c r="G235" s="53"/>
      <c r="H235" s="47">
        <v>10</v>
      </c>
    </row>
    <row r="236" spans="2:8" s="31" customFormat="1" x14ac:dyDescent="0.25">
      <c r="B236" s="35">
        <f t="shared" si="14"/>
        <v>15.519999999999996</v>
      </c>
      <c r="C236" s="36">
        <f>B236+0.11+0.02+0.4</f>
        <v>16.049999999999994</v>
      </c>
      <c r="D236" s="51" t="s">
        <v>13</v>
      </c>
      <c r="E236" s="51"/>
      <c r="F236" s="64"/>
      <c r="G236" s="53"/>
      <c r="H236" s="47">
        <v>10</v>
      </c>
    </row>
    <row r="237" spans="2:8" s="31" customFormat="1" x14ac:dyDescent="0.25">
      <c r="B237" s="35">
        <f t="shared" si="14"/>
        <v>16.079999999999995</v>
      </c>
      <c r="C237" s="36">
        <f>B237+0.09+0.02</f>
        <v>16.189999999999994</v>
      </c>
      <c r="D237" s="51" t="s">
        <v>7</v>
      </c>
      <c r="E237" s="51"/>
      <c r="F237" s="64"/>
      <c r="G237" s="53"/>
      <c r="H237" s="47">
        <v>6</v>
      </c>
    </row>
    <row r="238" spans="2:8" s="31" customFormat="1" x14ac:dyDescent="0.25">
      <c r="B238" s="35">
        <f t="shared" si="14"/>
        <v>16.219999999999995</v>
      </c>
      <c r="C238" s="36">
        <f>B238+0.16+0.02</f>
        <v>16.399999999999995</v>
      </c>
      <c r="D238" s="51" t="s">
        <v>32</v>
      </c>
      <c r="E238" s="51"/>
      <c r="F238" s="64"/>
      <c r="G238" s="53"/>
      <c r="H238" s="47">
        <v>16</v>
      </c>
    </row>
    <row r="239" spans="2:8" s="31" customFormat="1" x14ac:dyDescent="0.25">
      <c r="B239" s="35">
        <f>C238+0.03</f>
        <v>16.429999999999996</v>
      </c>
      <c r="C239" s="36">
        <f>B239+0.16+0.02+0.4</f>
        <v>17.009999999999994</v>
      </c>
      <c r="D239" s="51" t="s">
        <v>33</v>
      </c>
      <c r="E239" s="51"/>
      <c r="F239" s="64"/>
      <c r="G239" s="53"/>
      <c r="H239" s="47">
        <v>16</v>
      </c>
    </row>
    <row r="240" spans="2:8" s="31" customFormat="1" x14ac:dyDescent="0.25">
      <c r="B240" s="35">
        <f t="shared" si="14"/>
        <v>17.039999999999996</v>
      </c>
      <c r="C240" s="36">
        <f>B240+0.21+0.02</f>
        <v>17.269999999999996</v>
      </c>
      <c r="D240" s="51" t="s">
        <v>39</v>
      </c>
      <c r="E240" s="51"/>
      <c r="F240" s="64"/>
      <c r="G240" s="53"/>
      <c r="H240" s="47">
        <v>20</v>
      </c>
    </row>
    <row r="241" spans="2:8" s="31" customFormat="1" ht="15.75" thickBot="1" x14ac:dyDescent="0.3">
      <c r="B241" s="30">
        <f t="shared" si="14"/>
        <v>17.299999999999997</v>
      </c>
      <c r="C241" s="9">
        <f>B241+0.21+0.02</f>
        <v>17.529999999999998</v>
      </c>
      <c r="D241" s="52" t="s">
        <v>31</v>
      </c>
      <c r="E241" s="52"/>
      <c r="F241" s="64"/>
      <c r="G241" s="53"/>
      <c r="H241" s="48">
        <v>20</v>
      </c>
    </row>
    <row r="242" spans="2:8" ht="15.75" thickBot="1" x14ac:dyDescent="0.3">
      <c r="B242" s="103" t="s">
        <v>40</v>
      </c>
      <c r="C242" s="104"/>
      <c r="D242" s="104"/>
      <c r="E242" s="104"/>
      <c r="F242" s="104"/>
      <c r="G242" s="104"/>
      <c r="H242" s="105"/>
    </row>
    <row r="243" spans="2:8" x14ac:dyDescent="0.25">
      <c r="B243" s="23" t="s">
        <v>41</v>
      </c>
      <c r="C243" s="61" t="s">
        <v>42</v>
      </c>
      <c r="D243" s="61"/>
      <c r="E243" s="62" t="s">
        <v>43</v>
      </c>
      <c r="F243" s="62"/>
      <c r="G243" s="62"/>
      <c r="H243" s="17" t="s">
        <v>3</v>
      </c>
    </row>
    <row r="244" spans="2:8" x14ac:dyDescent="0.25">
      <c r="B244" s="71">
        <v>18.3</v>
      </c>
      <c r="C244" s="65" t="s">
        <v>44</v>
      </c>
      <c r="D244" s="66"/>
      <c r="E244" s="74" t="s">
        <v>56</v>
      </c>
      <c r="F244" s="75"/>
      <c r="G244" s="76"/>
      <c r="H244" s="90" t="s">
        <v>45</v>
      </c>
    </row>
    <row r="245" spans="2:8" x14ac:dyDescent="0.25">
      <c r="B245" s="72"/>
      <c r="C245" s="67"/>
      <c r="D245" s="68"/>
      <c r="E245" s="77"/>
      <c r="F245" s="78"/>
      <c r="G245" s="79"/>
      <c r="H245" s="91"/>
    </row>
    <row r="246" spans="2:8" ht="15.75" thickBot="1" x14ac:dyDescent="0.3">
      <c r="B246" s="73"/>
      <c r="C246" s="69"/>
      <c r="D246" s="70"/>
      <c r="E246" s="80"/>
      <c r="F246" s="81"/>
      <c r="G246" s="82"/>
      <c r="H246" s="92"/>
    </row>
    <row r="247" spans="2:8" x14ac:dyDescent="0.25">
      <c r="B247" s="29" t="s">
        <v>57</v>
      </c>
    </row>
    <row r="249" spans="2:8" x14ac:dyDescent="0.25">
      <c r="B249" s="1"/>
      <c r="C249" s="24"/>
      <c r="D249" s="24"/>
      <c r="E249" s="24"/>
    </row>
  </sheetData>
  <mergeCells count="217">
    <mergeCell ref="D25:E25"/>
    <mergeCell ref="D34:E34"/>
    <mergeCell ref="D44:E44"/>
    <mergeCell ref="D40:H40"/>
    <mergeCell ref="D56:E56"/>
    <mergeCell ref="F56:G64"/>
    <mergeCell ref="D163:E163"/>
    <mergeCell ref="D164:E164"/>
    <mergeCell ref="F156:F164"/>
    <mergeCell ref="G156:G164"/>
    <mergeCell ref="D205:E205"/>
    <mergeCell ref="D165:E165"/>
    <mergeCell ref="D59:E59"/>
    <mergeCell ref="D60:E60"/>
    <mergeCell ref="G139:G147"/>
    <mergeCell ref="B148:H148"/>
    <mergeCell ref="D159:E159"/>
    <mergeCell ref="D160:E160"/>
    <mergeCell ref="D161:E161"/>
    <mergeCell ref="D162:E162"/>
    <mergeCell ref="B154:H154"/>
    <mergeCell ref="D157:E157"/>
    <mergeCell ref="D158:E158"/>
    <mergeCell ref="D139:E139"/>
    <mergeCell ref="D140:E140"/>
    <mergeCell ref="D141:E141"/>
    <mergeCell ref="B155:C155"/>
    <mergeCell ref="D155:E155"/>
    <mergeCell ref="D156:E156"/>
    <mergeCell ref="B115:H115"/>
    <mergeCell ref="B116:C116"/>
    <mergeCell ref="D116:E116"/>
    <mergeCell ref="F116:G116"/>
    <mergeCell ref="D114:E114"/>
    <mergeCell ref="D136:E136"/>
    <mergeCell ref="D138:E138"/>
    <mergeCell ref="H128:H136"/>
    <mergeCell ref="B137:H137"/>
    <mergeCell ref="B138:C138"/>
    <mergeCell ref="D131:E131"/>
    <mergeCell ref="D132:E132"/>
    <mergeCell ref="D133:E133"/>
    <mergeCell ref="D134:E134"/>
    <mergeCell ref="D135:E135"/>
    <mergeCell ref="D130:E130"/>
    <mergeCell ref="H117:H125"/>
    <mergeCell ref="B126:H126"/>
    <mergeCell ref="B127:C127"/>
    <mergeCell ref="F127:G127"/>
    <mergeCell ref="D128:E128"/>
    <mergeCell ref="D129:E129"/>
    <mergeCell ref="D123:E123"/>
    <mergeCell ref="D124:E124"/>
    <mergeCell ref="D125:E125"/>
    <mergeCell ref="D127:E127"/>
    <mergeCell ref="D117:E117"/>
    <mergeCell ref="D118:E118"/>
    <mergeCell ref="D120:E120"/>
    <mergeCell ref="D121:E121"/>
    <mergeCell ref="D122:E122"/>
    <mergeCell ref="B106:H106"/>
    <mergeCell ref="B107:C107"/>
    <mergeCell ref="D107:E107"/>
    <mergeCell ref="F107:G107"/>
    <mergeCell ref="D108:E108"/>
    <mergeCell ref="D109:E109"/>
    <mergeCell ref="B112:C112"/>
    <mergeCell ref="D112:E112"/>
    <mergeCell ref="D113:E113"/>
    <mergeCell ref="B111:H111"/>
    <mergeCell ref="D110:E110"/>
    <mergeCell ref="H108:H110"/>
    <mergeCell ref="H113:H114"/>
    <mergeCell ref="F22:G30"/>
    <mergeCell ref="F31:G39"/>
    <mergeCell ref="F41:G49"/>
    <mergeCell ref="D74:E74"/>
    <mergeCell ref="D75:E75"/>
    <mergeCell ref="D76:E76"/>
    <mergeCell ref="D77:E77"/>
    <mergeCell ref="D69:E69"/>
    <mergeCell ref="D70:E70"/>
    <mergeCell ref="D71:E71"/>
    <mergeCell ref="D72:E72"/>
    <mergeCell ref="D73:E73"/>
    <mergeCell ref="D67:E67"/>
    <mergeCell ref="D68:E68"/>
    <mergeCell ref="D63:E63"/>
    <mergeCell ref="D64:E64"/>
    <mergeCell ref="D61:E61"/>
    <mergeCell ref="D62:E62"/>
    <mergeCell ref="D57:E57"/>
    <mergeCell ref="D58:E58"/>
    <mergeCell ref="D46:E46"/>
    <mergeCell ref="D47:E47"/>
    <mergeCell ref="D48:E48"/>
    <mergeCell ref="D49:E49"/>
    <mergeCell ref="D41:E41"/>
    <mergeCell ref="D42:E42"/>
    <mergeCell ref="D43:E43"/>
    <mergeCell ref="D45:E45"/>
    <mergeCell ref="D33:E33"/>
    <mergeCell ref="D35:E35"/>
    <mergeCell ref="D36:E36"/>
    <mergeCell ref="D37:E37"/>
    <mergeCell ref="D38:E38"/>
    <mergeCell ref="B7:H7"/>
    <mergeCell ref="B8:C8"/>
    <mergeCell ref="D8:E8"/>
    <mergeCell ref="F8:G8"/>
    <mergeCell ref="D9:E9"/>
    <mergeCell ref="B14:H14"/>
    <mergeCell ref="B15:C15"/>
    <mergeCell ref="D15:E15"/>
    <mergeCell ref="F15:G15"/>
    <mergeCell ref="D10:E10"/>
    <mergeCell ref="D11:E11"/>
    <mergeCell ref="D12:E12"/>
    <mergeCell ref="D13:E13"/>
    <mergeCell ref="B9:C13"/>
    <mergeCell ref="H9:H13"/>
    <mergeCell ref="D32:E32"/>
    <mergeCell ref="D22:E22"/>
    <mergeCell ref="D23:E23"/>
    <mergeCell ref="D24:E24"/>
    <mergeCell ref="B205:C205"/>
    <mergeCell ref="F205:G205"/>
    <mergeCell ref="B20:H20"/>
    <mergeCell ref="B21:C21"/>
    <mergeCell ref="D21:E21"/>
    <mergeCell ref="F21:G21"/>
    <mergeCell ref="D18:E18"/>
    <mergeCell ref="D19:E19"/>
    <mergeCell ref="H16:H19"/>
    <mergeCell ref="D16:E16"/>
    <mergeCell ref="D17:E17"/>
    <mergeCell ref="D119:E119"/>
    <mergeCell ref="D142:E142"/>
    <mergeCell ref="D143:E143"/>
    <mergeCell ref="D144:E144"/>
    <mergeCell ref="D145:E145"/>
    <mergeCell ref="D146:E146"/>
    <mergeCell ref="D147:E147"/>
    <mergeCell ref="F139:F147"/>
    <mergeCell ref="F112:G112"/>
    <mergeCell ref="D28:E28"/>
    <mergeCell ref="D29:E29"/>
    <mergeCell ref="D30:E30"/>
    <mergeCell ref="D31:E31"/>
    <mergeCell ref="E243:G243"/>
    <mergeCell ref="H209:H217"/>
    <mergeCell ref="B218:H218"/>
    <mergeCell ref="B220:C220"/>
    <mergeCell ref="D221:E221"/>
    <mergeCell ref="D222:E222"/>
    <mergeCell ref="D223:E223"/>
    <mergeCell ref="D224:E224"/>
    <mergeCell ref="F209:G217"/>
    <mergeCell ref="D213:E213"/>
    <mergeCell ref="D214:E214"/>
    <mergeCell ref="D215:E215"/>
    <mergeCell ref="D216:E216"/>
    <mergeCell ref="D217:E217"/>
    <mergeCell ref="D220:E220"/>
    <mergeCell ref="F221:F229"/>
    <mergeCell ref="D209:E209"/>
    <mergeCell ref="D210:E210"/>
    <mergeCell ref="D211:E211"/>
    <mergeCell ref="D212:E212"/>
    <mergeCell ref="C244:D246"/>
    <mergeCell ref="B244:B246"/>
    <mergeCell ref="E244:G246"/>
    <mergeCell ref="B3:C5"/>
    <mergeCell ref="H3:H5"/>
    <mergeCell ref="B6:H6"/>
    <mergeCell ref="B105:H105"/>
    <mergeCell ref="B204:H204"/>
    <mergeCell ref="B207:H207"/>
    <mergeCell ref="B219:H219"/>
    <mergeCell ref="H244:H246"/>
    <mergeCell ref="F9:G13"/>
    <mergeCell ref="F16:G19"/>
    <mergeCell ref="F108:G110"/>
    <mergeCell ref="F113:G114"/>
    <mergeCell ref="F117:G125"/>
    <mergeCell ref="F128:G136"/>
    <mergeCell ref="D225:E225"/>
    <mergeCell ref="D226:E226"/>
    <mergeCell ref="D227:E227"/>
    <mergeCell ref="D228:E228"/>
    <mergeCell ref="D229:E229"/>
    <mergeCell ref="B242:H242"/>
    <mergeCell ref="C243:D243"/>
    <mergeCell ref="D26:E26"/>
    <mergeCell ref="D27:E27"/>
    <mergeCell ref="D39:E39"/>
    <mergeCell ref="G221:G229"/>
    <mergeCell ref="B230:H230"/>
    <mergeCell ref="B231:H231"/>
    <mergeCell ref="B232:C232"/>
    <mergeCell ref="D232:E232"/>
    <mergeCell ref="D233:E233"/>
    <mergeCell ref="F233:F241"/>
    <mergeCell ref="G233:G241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06:E206"/>
    <mergeCell ref="F206:G206"/>
    <mergeCell ref="B208:C208"/>
    <mergeCell ref="D208:E208"/>
    <mergeCell ref="F208:G20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viktor</dc:creator>
  <cp:lastModifiedBy>stefan viktor</cp:lastModifiedBy>
  <cp:lastPrinted>2023-06-10T09:58:28Z</cp:lastPrinted>
  <dcterms:created xsi:type="dcterms:W3CDTF">2023-03-27T07:39:53Z</dcterms:created>
  <dcterms:modified xsi:type="dcterms:W3CDTF">2023-06-10T10:34:43Z</dcterms:modified>
</cp:coreProperties>
</file>